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oppy1\Documents\Amy\AA\"/>
    </mc:Choice>
  </mc:AlternateContent>
  <bookViews>
    <workbookView xWindow="0" yWindow="0" windowWidth="24000" windowHeight="9510" tabRatio="795"/>
  </bookViews>
  <sheets>
    <sheet name="2017-05 Monthly Report" sheetId="1" r:id="rId1"/>
    <sheet name="2017-05 Account Details" sheetId="2" r:id="rId2"/>
    <sheet name="2017-05 Blue Can Deposits" sheetId="9" r:id="rId3"/>
    <sheet name="1" sheetId="26" r:id="rId4"/>
  </sheets>
  <definedNames>
    <definedName name="_xlnm.Print_Area" localSheetId="1">'2017-05 Account Details'!$A$1:$D$24</definedName>
    <definedName name="_xlnm.Print_Area" localSheetId="0">'2017-05 Monthly Report'!$A$1:$D$83</definedName>
  </definedNames>
  <calcPr calcId="171027"/>
</workbook>
</file>

<file path=xl/calcChain.xml><?xml version="1.0" encoding="utf-8"?>
<calcChain xmlns="http://schemas.openxmlformats.org/spreadsheetml/2006/main">
  <c r="B79" i="9" l="1"/>
  <c r="C34" i="1"/>
  <c r="C65" i="1" l="1"/>
  <c r="C54" i="1"/>
  <c r="D75" i="1" l="1"/>
  <c r="G90" i="26"/>
  <c r="B6" i="2" l="1"/>
  <c r="D82" i="1" l="1"/>
  <c r="C37" i="1" l="1"/>
  <c r="C41" i="1"/>
  <c r="C45" i="1"/>
  <c r="XFA35" i="26"/>
  <c r="C69" i="1" l="1"/>
  <c r="C71" i="1" l="1"/>
  <c r="D47" i="1" l="1"/>
  <c r="C5" i="2" l="1"/>
  <c r="C9" i="2" l="1"/>
  <c r="C81" i="1" l="1"/>
  <c r="B16" i="2" l="1"/>
  <c r="B3" i="2"/>
  <c r="B18" i="2" s="1"/>
  <c r="B13" i="2" l="1"/>
  <c r="B11" i="2"/>
  <c r="B21" i="2"/>
  <c r="B8" i="2"/>
  <c r="C4" i="2" l="1"/>
  <c r="C19" i="2"/>
  <c r="D16" i="2" l="1"/>
  <c r="D6" i="2" l="1"/>
  <c r="C20" i="2"/>
  <c r="D21" i="2" s="1"/>
  <c r="C10" i="2"/>
  <c r="D11" i="2" s="1"/>
  <c r="D24" i="2" l="1"/>
</calcChain>
</file>

<file path=xl/sharedStrings.xml><?xml version="1.0" encoding="utf-8"?>
<sst xmlns="http://schemas.openxmlformats.org/spreadsheetml/2006/main" count="488" uniqueCount="196">
  <si>
    <t>Ledger Balance as of:</t>
  </si>
  <si>
    <t>INCOME</t>
  </si>
  <si>
    <t>Blue Can</t>
  </si>
  <si>
    <t>Blue Can Subtotal</t>
  </si>
  <si>
    <t>General Fund</t>
  </si>
  <si>
    <t>Conference Fund</t>
  </si>
  <si>
    <t>Non AA Social Fund</t>
  </si>
  <si>
    <t>TOTAL INCOME</t>
  </si>
  <si>
    <t>EXPENSES</t>
  </si>
  <si>
    <t>TOTAL EXPENSES</t>
  </si>
  <si>
    <t>Bank Balance as of:</t>
  </si>
  <si>
    <t>TOTAL</t>
  </si>
  <si>
    <t>Add income</t>
  </si>
  <si>
    <t>Less expenses</t>
  </si>
  <si>
    <t>Plus: Outstanding Checks</t>
  </si>
  <si>
    <t>General Fund Balance as of:</t>
  </si>
  <si>
    <t>Blue Can Fund Balance as of:</t>
  </si>
  <si>
    <t>Non AA Social Fellowship Balance as of:</t>
  </si>
  <si>
    <t>Check</t>
  </si>
  <si>
    <t>AMOUNT</t>
  </si>
  <si>
    <t>CURRENCY</t>
  </si>
  <si>
    <t>FUND</t>
  </si>
  <si>
    <t>Check Date</t>
  </si>
  <si>
    <t>Check Number</t>
  </si>
  <si>
    <t>Group Number</t>
  </si>
  <si>
    <t>Group</t>
  </si>
  <si>
    <t>General Fund Subtotal</t>
  </si>
  <si>
    <t>Conference Fund Subtotal</t>
  </si>
  <si>
    <t>Non AA Social Fund Subtotal</t>
  </si>
  <si>
    <t>Less: Deposit in Transit</t>
  </si>
  <si>
    <t>Banquet</t>
  </si>
  <si>
    <t>Registration</t>
  </si>
  <si>
    <t>Donations</t>
  </si>
  <si>
    <t>Difference</t>
  </si>
  <si>
    <t xml:space="preserve"> </t>
  </si>
  <si>
    <t>Column1</t>
  </si>
  <si>
    <t>Column2</t>
  </si>
  <si>
    <t xml:space="preserve">SETA - Blue Can </t>
  </si>
  <si>
    <t>CFC Conference Fund Balance as of:</t>
  </si>
  <si>
    <t>Friends of Bill</t>
  </si>
  <si>
    <t>High Nooners</t>
  </si>
  <si>
    <t>124516</t>
  </si>
  <si>
    <t>Bay City Group</t>
  </si>
  <si>
    <t>New Day Group</t>
  </si>
  <si>
    <t>Pheonix Group</t>
  </si>
  <si>
    <t>This Side of the Lake</t>
  </si>
  <si>
    <t>Fivers Group</t>
  </si>
  <si>
    <t>Fresh Start Group</t>
  </si>
  <si>
    <t>Dark Side of the Spoon</t>
  </si>
  <si>
    <t>Plantation Group</t>
  </si>
  <si>
    <t>Chapelwood 8PM Th</t>
  </si>
  <si>
    <t>Sugar Creek Group</t>
  </si>
  <si>
    <t>Welcome Home Group</t>
  </si>
  <si>
    <t>12 O'Clock High</t>
  </si>
  <si>
    <t>Lunch Bunch</t>
  </si>
  <si>
    <t>Nassau Bay Men's Group</t>
  </si>
  <si>
    <t>check</t>
  </si>
  <si>
    <t>Post Oak</t>
  </si>
  <si>
    <t>Labranch Street Group</t>
  </si>
  <si>
    <t>Camel Group</t>
  </si>
  <si>
    <t>Open Door Group</t>
  </si>
  <si>
    <t>Bay Area Groups</t>
  </si>
  <si>
    <t>656597</t>
  </si>
  <si>
    <t>Tradition V Group</t>
  </si>
  <si>
    <t>673562</t>
  </si>
  <si>
    <t>Imperfect Nooners</t>
  </si>
  <si>
    <t>699570</t>
  </si>
  <si>
    <t>Woodlands Woman</t>
  </si>
  <si>
    <t>656148</t>
  </si>
  <si>
    <t>LaPorte Ladies</t>
  </si>
  <si>
    <t>677301</t>
  </si>
  <si>
    <t>3 O'Clock Group</t>
  </si>
  <si>
    <t>118502</t>
  </si>
  <si>
    <t>1502 Group Conroe</t>
  </si>
  <si>
    <t>Monday Night Men's Step Study Group</t>
  </si>
  <si>
    <t>645783</t>
  </si>
  <si>
    <t>Chapelwood ???</t>
  </si>
  <si>
    <t>District 65</t>
  </si>
  <si>
    <t>cash</t>
  </si>
  <si>
    <t>Desiderata</t>
  </si>
  <si>
    <t>Third Tradtion</t>
  </si>
  <si>
    <t xml:space="preserve">2017 SETA Convention </t>
  </si>
  <si>
    <t>Good News Group</t>
  </si>
  <si>
    <t>Spring Shadows Group</t>
  </si>
  <si>
    <t>128581</t>
  </si>
  <si>
    <t>164289</t>
  </si>
  <si>
    <t>Santa Fe Group</t>
  </si>
  <si>
    <t>The Eye Opener Group</t>
  </si>
  <si>
    <t>32951</t>
  </si>
  <si>
    <t>Atasocita Group</t>
  </si>
  <si>
    <t>Eldridge Rd. Group</t>
  </si>
  <si>
    <t>WBC 6 O'Clock Group</t>
  </si>
  <si>
    <t>Down But Not Out Group</t>
  </si>
  <si>
    <t>Another Chance Group</t>
  </si>
  <si>
    <t>618479</t>
  </si>
  <si>
    <t>Aldine Group</t>
  </si>
  <si>
    <t>Plantersville Mon 8pm</t>
  </si>
  <si>
    <t>0704070</t>
  </si>
  <si>
    <t>K.I.S.S.</t>
  </si>
  <si>
    <t>Avalon Happy Hour</t>
  </si>
  <si>
    <t>Beverly Hills Group</t>
  </si>
  <si>
    <t>Katy 164 Woman Group</t>
  </si>
  <si>
    <t>709898</t>
  </si>
  <si>
    <t>Pearland Promises Group</t>
  </si>
  <si>
    <t>Blue Can Total</t>
  </si>
  <si>
    <t xml:space="preserve">Conference Fund Subtotal </t>
  </si>
  <si>
    <t>SUMMARY ‒ ACCOUNTS</t>
  </si>
  <si>
    <t>transferred into general fund</t>
  </si>
  <si>
    <t>Huntsville Group</t>
  </si>
  <si>
    <t>West Spring Group</t>
  </si>
  <si>
    <t>Cypresswood Group</t>
  </si>
  <si>
    <t>Champions 1960</t>
  </si>
  <si>
    <t>Keep on Stepping</t>
  </si>
  <si>
    <t>Sargent Serenity Group</t>
  </si>
  <si>
    <t>District 66</t>
  </si>
  <si>
    <t>Telge Road Woman's Group</t>
  </si>
  <si>
    <t>652669</t>
  </si>
  <si>
    <t>Caring and Sharing</t>
  </si>
  <si>
    <t>Rule 62 Group Brookshire</t>
  </si>
  <si>
    <t>Live to Ride</t>
  </si>
  <si>
    <t>Jamaca Beach</t>
  </si>
  <si>
    <t>Monday Night Survivors</t>
  </si>
  <si>
    <t>Spring Group</t>
  </si>
  <si>
    <t>First Colony Group</t>
  </si>
  <si>
    <t>149012</t>
  </si>
  <si>
    <t>Northshore Group</t>
  </si>
  <si>
    <t>658274</t>
  </si>
  <si>
    <t>Katy Primary Purpose</t>
  </si>
  <si>
    <t>713272</t>
  </si>
  <si>
    <t>4.19.17</t>
  </si>
  <si>
    <t>Steps They Took</t>
  </si>
  <si>
    <t>Stepsisters (Spring)</t>
  </si>
  <si>
    <r>
      <rPr>
        <b/>
        <sz val="11"/>
        <rFont val="Arial Narrow"/>
        <family val="2"/>
      </rPr>
      <t>Up the Street Club</t>
    </r>
    <r>
      <rPr>
        <sz val="11"/>
        <rFont val="Arial Narrow"/>
        <family val="2"/>
      </rPr>
      <t xml:space="preserve"> (This Side of the Lake &amp; Fresh Start Groups)</t>
    </r>
  </si>
  <si>
    <t>*Not Cashed</t>
  </si>
  <si>
    <t>SETA CFC TREASURER REPORT SETA ASSEMBLY - MAY 2017</t>
  </si>
  <si>
    <t>5.15.17</t>
  </si>
  <si>
    <t>995786</t>
  </si>
  <si>
    <t>133130</t>
  </si>
  <si>
    <t>5.6.17</t>
  </si>
  <si>
    <t>3740949162</t>
  </si>
  <si>
    <t>5.16.17</t>
  </si>
  <si>
    <t>2994</t>
  </si>
  <si>
    <t>52337883</t>
  </si>
  <si>
    <t>1172</t>
  </si>
  <si>
    <t>LHG</t>
  </si>
  <si>
    <t>718950</t>
  </si>
  <si>
    <t>17-471814718</t>
  </si>
  <si>
    <t>Kingwood Early Bird Group</t>
  </si>
  <si>
    <t>5.17.17</t>
  </si>
  <si>
    <t>1170</t>
  </si>
  <si>
    <t>1347</t>
  </si>
  <si>
    <t>1073</t>
  </si>
  <si>
    <t>God Meeting Group</t>
  </si>
  <si>
    <t>5.21.17</t>
  </si>
  <si>
    <t>1214</t>
  </si>
  <si>
    <t>First Light Group</t>
  </si>
  <si>
    <t>5.23.17</t>
  </si>
  <si>
    <t>8373 Group</t>
  </si>
  <si>
    <t>2.19.17</t>
  </si>
  <si>
    <t>Cash</t>
  </si>
  <si>
    <t>Simply AA</t>
  </si>
  <si>
    <t>District 64</t>
  </si>
  <si>
    <t>**CFC Workshop</t>
  </si>
  <si>
    <t>Serenity Group</t>
  </si>
  <si>
    <t>Up the Street Club (This Side of the Lake &amp; Fresh Start Groups)</t>
  </si>
  <si>
    <t>*Ck 2916: Intergroup (April book order)</t>
  </si>
  <si>
    <t>Ck 2918: Richard D. (Blue can supplies)</t>
  </si>
  <si>
    <t>*Ck 2916: Intergroup (April shipping)</t>
  </si>
  <si>
    <t>*Ck 2917: Eliabeth S. (stamps)</t>
  </si>
  <si>
    <t>*Ck 2919: Clear Creek Club (workshop rent)</t>
  </si>
  <si>
    <r>
      <rPr>
        <b/>
        <sz val="12"/>
        <color rgb="FF00B050"/>
        <rFont val="StateOfDreaming"/>
      </rPr>
      <t>(This is the amount we have left over after we our next book order</t>
    </r>
    <r>
      <rPr>
        <b/>
        <sz val="14.5"/>
        <color rgb="FF00B050"/>
        <rFont val="Arial Black"/>
        <family val="2"/>
      </rPr>
      <t xml:space="preserve"> </t>
    </r>
    <r>
      <rPr>
        <b/>
        <sz val="18"/>
        <color rgb="FF00B050"/>
        <rFont val="StateOfDreaming"/>
      </rPr>
      <t>$5,646.59</t>
    </r>
    <r>
      <rPr>
        <b/>
        <sz val="14.5"/>
        <color rgb="FF00B050"/>
        <rFont val="StateOfDreaming"/>
      </rPr>
      <t>)</t>
    </r>
  </si>
  <si>
    <t>5.1.17</t>
  </si>
  <si>
    <t>2182</t>
  </si>
  <si>
    <t>Group #143073</t>
  </si>
  <si>
    <t>6577</t>
  </si>
  <si>
    <t>Rose Rich</t>
  </si>
  <si>
    <t>464578</t>
  </si>
  <si>
    <t>5.3.17</t>
  </si>
  <si>
    <t>1360</t>
  </si>
  <si>
    <t>17-56060504</t>
  </si>
  <si>
    <t>The Plantation Group</t>
  </si>
  <si>
    <t>139957</t>
  </si>
  <si>
    <t>5.5.17</t>
  </si>
  <si>
    <t>874</t>
  </si>
  <si>
    <t>17-44295621</t>
  </si>
  <si>
    <t>Katy 12 &amp; 12</t>
  </si>
  <si>
    <t>5255</t>
  </si>
  <si>
    <t>5.9.17</t>
  </si>
  <si>
    <t>1181218955</t>
  </si>
  <si>
    <t>Group #607687</t>
  </si>
  <si>
    <t>5.8.17</t>
  </si>
  <si>
    <t>999027</t>
  </si>
  <si>
    <t>(Gary)</t>
  </si>
  <si>
    <t>**Ck 2915: Intergroup (March book order)</t>
  </si>
  <si>
    <t>**Ck 2915: Intergroup (March shipping)</t>
  </si>
  <si>
    <t>**Italic: On last month's report/Included in outstanding checks (not in account details because it was counted last 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</si>
</sst>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mm/dd/yy;@"/>
    <numFmt numFmtId="166" formatCode="_([$$-409]* #,##0.00_);_([$$-409]* \(#,##0.00\);_([$$-409]* &quot;-&quot;??_);_(@_)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1"/>
      <color indexed="8"/>
      <name val="Helvetica Neue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u/>
      <sz val="11"/>
      <name val="Arial Narrow"/>
      <family val="2"/>
    </font>
    <font>
      <sz val="10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sz val="8"/>
      <name val="Arial Narrow"/>
      <family val="2"/>
    </font>
    <font>
      <i/>
      <sz val="13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8.5"/>
      <name val="Arial Narrow"/>
      <family val="2"/>
    </font>
    <font>
      <b/>
      <sz val="11"/>
      <name val="Arial Narrow"/>
      <family val="2"/>
    </font>
    <font>
      <sz val="9.5"/>
      <name val="Arial Narrow"/>
      <family val="2"/>
    </font>
    <font>
      <b/>
      <u/>
      <sz val="9"/>
      <name val="Arial Narrow"/>
      <family val="2"/>
    </font>
    <font>
      <b/>
      <u/>
      <sz val="14"/>
      <name val="Arial Narrow"/>
      <family val="2"/>
    </font>
    <font>
      <sz val="14"/>
      <name val="Calibri"/>
      <family val="2"/>
      <scheme val="minor"/>
    </font>
    <font>
      <sz val="9"/>
      <name val="Arial Narrow"/>
      <family val="2"/>
    </font>
    <font>
      <b/>
      <sz val="14.5"/>
      <color rgb="FF00B050"/>
      <name val="StateOfDreaming"/>
    </font>
    <font>
      <b/>
      <sz val="14.5"/>
      <color rgb="FF00B050"/>
      <name val="Arial Black"/>
      <family val="2"/>
    </font>
    <font>
      <sz val="14.5"/>
      <color rgb="FF00B050"/>
      <name val="StateOfDreaming"/>
    </font>
    <font>
      <sz val="10"/>
      <color rgb="FF00B050"/>
      <name val="Calibri"/>
      <family val="2"/>
      <scheme val="minor"/>
    </font>
    <font>
      <b/>
      <sz val="12"/>
      <color rgb="FF00B050"/>
      <name val="StateOfDreaming"/>
    </font>
    <font>
      <b/>
      <sz val="18"/>
      <color rgb="FF00B050"/>
      <name val="StateOfDreaming"/>
    </font>
    <font>
      <i/>
      <sz val="14"/>
      <name val="Arial Narrow"/>
      <family val="2"/>
    </font>
    <font>
      <i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Protection="0">
      <alignment vertical="top"/>
    </xf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4" fontId="10" fillId="0" borderId="0" applyFont="0" applyFill="0" applyBorder="0" applyAlignment="0" applyProtection="0"/>
  </cellStyleXfs>
  <cellXfs count="152">
    <xf numFmtId="0" fontId="0" fillId="0" borderId="0" xfId="0"/>
    <xf numFmtId="43" fontId="8" fillId="0" borderId="0" xfId="1" applyFont="1"/>
    <xf numFmtId="0" fontId="9" fillId="0" borderId="0" xfId="0" applyFont="1"/>
    <xf numFmtId="0" fontId="8" fillId="0" borderId="0" xfId="0" applyFont="1" applyBorder="1"/>
    <xf numFmtId="0" fontId="9" fillId="0" borderId="0" xfId="0" applyFont="1" applyFill="1"/>
    <xf numFmtId="44" fontId="9" fillId="0" borderId="0" xfId="0" applyNumberFormat="1" applyFont="1" applyFill="1"/>
    <xf numFmtId="39" fontId="9" fillId="0" borderId="0" xfId="1" applyNumberFormat="1" applyFont="1"/>
    <xf numFmtId="43" fontId="8" fillId="0" borderId="0" xfId="0" applyNumberFormat="1" applyFont="1" applyBorder="1"/>
    <xf numFmtId="39" fontId="9" fillId="0" borderId="0" xfId="0" applyNumberFormat="1" applyFont="1"/>
    <xf numFmtId="166" fontId="11" fillId="0" borderId="0" xfId="9" applyNumberFormat="1" applyFont="1" applyFill="1"/>
    <xf numFmtId="0" fontId="11" fillId="0" borderId="0" xfId="0" applyFont="1" applyFill="1"/>
    <xf numFmtId="0" fontId="11" fillId="0" borderId="0" xfId="0" applyFont="1"/>
    <xf numFmtId="0" fontId="11" fillId="0" borderId="0" xfId="3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Fill="1"/>
    <xf numFmtId="0" fontId="11" fillId="0" borderId="0" xfId="0" applyNumberFormat="1" applyFont="1" applyFill="1" applyAlignment="1">
      <alignment horizontal="right"/>
    </xf>
    <xf numFmtId="49" fontId="11" fillId="0" borderId="0" xfId="0" quotePrefix="1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quotePrefix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166" fontId="0" fillId="0" borderId="0" xfId="0" applyNumberFormat="1"/>
    <xf numFmtId="166" fontId="11" fillId="0" borderId="2" xfId="9" applyNumberFormat="1" applyFont="1" applyFill="1" applyBorder="1"/>
    <xf numFmtId="0" fontId="15" fillId="0" borderId="3" xfId="0" applyFont="1" applyFill="1" applyBorder="1"/>
    <xf numFmtId="0" fontId="15" fillId="0" borderId="1" xfId="0" applyFont="1" applyFill="1" applyBorder="1"/>
    <xf numFmtId="0" fontId="15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left"/>
    </xf>
    <xf numFmtId="44" fontId="15" fillId="0" borderId="0" xfId="0" applyNumberFormat="1" applyFont="1"/>
    <xf numFmtId="44" fontId="15" fillId="0" borderId="1" xfId="1" applyNumberFormat="1" applyFont="1" applyFill="1" applyBorder="1"/>
    <xf numFmtId="0" fontId="15" fillId="0" borderId="0" xfId="0" applyFont="1" applyFill="1"/>
    <xf numFmtId="0" fontId="14" fillId="0" borderId="1" xfId="0" applyFont="1" applyFill="1" applyBorder="1" applyAlignment="1">
      <alignment horizontal="right"/>
    </xf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44" fontId="15" fillId="0" borderId="0" xfId="0" applyNumberFormat="1" applyFont="1" applyBorder="1"/>
    <xf numFmtId="0" fontId="15" fillId="0" borderId="0" xfId="0" applyFont="1"/>
    <xf numFmtId="0" fontId="16" fillId="0" borderId="1" xfId="0" applyFont="1" applyFill="1" applyBorder="1" applyAlignment="1">
      <alignment horizontal="right"/>
    </xf>
    <xf numFmtId="39" fontId="15" fillId="0" borderId="3" xfId="1" applyNumberFormat="1" applyFont="1" applyFill="1" applyBorder="1"/>
    <xf numFmtId="39" fontId="14" fillId="0" borderId="3" xfId="1" applyNumberFormat="1" applyFont="1" applyFill="1" applyBorder="1" applyAlignment="1">
      <alignment horizontal="center"/>
    </xf>
    <xf numFmtId="164" fontId="15" fillId="0" borderId="1" xfId="0" applyNumberFormat="1" applyFont="1" applyBorder="1" applyAlignment="1">
      <alignment horizontal="left"/>
    </xf>
    <xf numFmtId="39" fontId="15" fillId="0" borderId="1" xfId="1" applyNumberFormat="1" applyFont="1" applyFill="1" applyBorder="1"/>
    <xf numFmtId="0" fontId="15" fillId="0" borderId="1" xfId="0" applyFont="1" applyFill="1" applyBorder="1" applyAlignment="1">
      <alignment horizontal="left" indent="3"/>
    </xf>
    <xf numFmtId="0" fontId="17" fillId="0" borderId="1" xfId="0" applyFont="1" applyFill="1" applyBorder="1"/>
    <xf numFmtId="39" fontId="15" fillId="0" borderId="0" xfId="1" applyNumberFormat="1" applyFont="1" applyBorder="1"/>
    <xf numFmtId="39" fontId="15" fillId="0" borderId="0" xfId="1" applyNumberFormat="1" applyFont="1"/>
    <xf numFmtId="0" fontId="15" fillId="0" borderId="0" xfId="0" applyFont="1" applyFill="1" applyBorder="1" applyAlignment="1">
      <alignment horizontal="right"/>
    </xf>
    <xf numFmtId="44" fontId="15" fillId="0" borderId="0" xfId="1" applyNumberFormat="1" applyFont="1" applyFill="1"/>
    <xf numFmtId="44" fontId="14" fillId="0" borderId="1" xfId="1" applyNumberFormat="1" applyFont="1" applyFill="1" applyBorder="1"/>
    <xf numFmtId="44" fontId="15" fillId="0" borderId="1" xfId="1" applyNumberFormat="1" applyFont="1" applyBorder="1"/>
    <xf numFmtId="0" fontId="19" fillId="0" borderId="3" xfId="0" applyFont="1" applyFill="1" applyBorder="1"/>
    <xf numFmtId="0" fontId="19" fillId="0" borderId="3" xfId="0" applyFont="1" applyFill="1" applyBorder="1" applyAlignment="1">
      <alignment horizontal="center"/>
    </xf>
    <xf numFmtId="0" fontId="19" fillId="0" borderId="1" xfId="0" applyFont="1" applyFill="1" applyBorder="1"/>
    <xf numFmtId="0" fontId="19" fillId="0" borderId="1" xfId="0" applyFont="1" applyFill="1" applyBorder="1" applyAlignment="1">
      <alignment horizontal="right"/>
    </xf>
    <xf numFmtId="164" fontId="19" fillId="0" borderId="1" xfId="0" applyNumberFormat="1" applyFont="1" applyFill="1" applyBorder="1"/>
    <xf numFmtId="44" fontId="19" fillId="0" borderId="1" xfId="0" applyNumberFormat="1" applyFont="1" applyFill="1" applyBorder="1"/>
    <xf numFmtId="0" fontId="18" fillId="3" borderId="1" xfId="0" applyFont="1" applyFill="1" applyBorder="1"/>
    <xf numFmtId="0" fontId="19" fillId="3" borderId="1" xfId="0" applyFont="1" applyFill="1" applyBorder="1"/>
    <xf numFmtId="44" fontId="19" fillId="3" borderId="1" xfId="0" applyNumberFormat="1" applyFont="1" applyFill="1" applyBorder="1"/>
    <xf numFmtId="0" fontId="19" fillId="0" borderId="1" xfId="0" applyFont="1" applyFill="1" applyBorder="1" applyAlignment="1">
      <alignment horizontal="left" indent="1"/>
    </xf>
    <xf numFmtId="43" fontId="19" fillId="0" borderId="1" xfId="1" applyFont="1" applyFill="1" applyBorder="1"/>
    <xf numFmtId="0" fontId="19" fillId="0" borderId="1" xfId="0" applyFont="1" applyBorder="1"/>
    <xf numFmtId="0" fontId="19" fillId="0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right"/>
    </xf>
    <xf numFmtId="44" fontId="18" fillId="3" borderId="1" xfId="0" applyNumberFormat="1" applyFont="1" applyFill="1" applyBorder="1"/>
    <xf numFmtId="44" fontId="19" fillId="0" borderId="0" xfId="0" applyNumberFormat="1" applyFont="1"/>
    <xf numFmtId="44" fontId="19" fillId="0" borderId="1" xfId="1" applyNumberFormat="1" applyFont="1" applyFill="1" applyBorder="1"/>
    <xf numFmtId="0" fontId="19" fillId="0" borderId="1" xfId="0" applyFont="1" applyFill="1" applyBorder="1" applyAlignment="1"/>
    <xf numFmtId="0" fontId="18" fillId="0" borderId="1" xfId="0" applyFont="1" applyFill="1" applyBorder="1"/>
    <xf numFmtId="0" fontId="18" fillId="0" borderId="1" xfId="0" applyFont="1" applyFill="1" applyBorder="1" applyAlignment="1">
      <alignment horizontal="right"/>
    </xf>
    <xf numFmtId="164" fontId="18" fillId="0" borderId="1" xfId="0" applyNumberFormat="1" applyFont="1" applyFill="1" applyBorder="1"/>
    <xf numFmtId="44" fontId="18" fillId="0" borderId="1" xfId="0" applyNumberFormat="1" applyFont="1" applyFill="1" applyBorder="1"/>
    <xf numFmtId="49" fontId="19" fillId="0" borderId="1" xfId="0" applyNumberFormat="1" applyFont="1" applyFill="1" applyBorder="1" applyAlignment="1">
      <alignment horizontal="right"/>
    </xf>
    <xf numFmtId="49" fontId="19" fillId="0" borderId="1" xfId="0" applyNumberFormat="1" applyFont="1" applyFill="1" applyBorder="1"/>
    <xf numFmtId="44" fontId="18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indent="1"/>
    </xf>
    <xf numFmtId="44" fontId="16" fillId="0" borderId="1" xfId="0" applyNumberFormat="1" applyFont="1" applyFill="1" applyBorder="1"/>
    <xf numFmtId="0" fontId="20" fillId="0" borderId="1" xfId="0" applyFont="1" applyFill="1" applyBorder="1" applyAlignment="1">
      <alignment horizontal="left" indent="1"/>
    </xf>
    <xf numFmtId="0" fontId="20" fillId="0" borderId="1" xfId="0" applyFont="1" applyFill="1" applyBorder="1" applyAlignment="1">
      <alignment horizontal="left"/>
    </xf>
    <xf numFmtId="44" fontId="20" fillId="0" borderId="1" xfId="0" applyNumberFormat="1" applyFont="1" applyFill="1" applyBorder="1"/>
    <xf numFmtId="0" fontId="20" fillId="0" borderId="1" xfId="0" applyFont="1" applyFill="1" applyBorder="1" applyAlignment="1">
      <alignment horizontal="right"/>
    </xf>
    <xf numFmtId="43" fontId="20" fillId="0" borderId="1" xfId="1" applyFont="1" applyFill="1" applyBorder="1"/>
    <xf numFmtId="0" fontId="20" fillId="0" borderId="1" xfId="0" applyFont="1" applyFill="1" applyBorder="1"/>
    <xf numFmtId="0" fontId="20" fillId="0" borderId="0" xfId="0" applyFont="1" applyFill="1"/>
    <xf numFmtId="44" fontId="19" fillId="0" borderId="1" xfId="0" applyNumberFormat="1" applyFont="1" applyBorder="1"/>
    <xf numFmtId="165" fontId="11" fillId="0" borderId="0" xfId="0" applyNumberFormat="1" applyFont="1" applyAlignment="1"/>
    <xf numFmtId="0" fontId="13" fillId="0" borderId="0" xfId="0" applyFont="1" applyAlignment="1"/>
    <xf numFmtId="0" fontId="12" fillId="0" borderId="1" xfId="3" applyNumberFormat="1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horizontal="center" vertical="top"/>
    </xf>
    <xf numFmtId="49" fontId="12" fillId="0" borderId="1" xfId="3" applyNumberFormat="1" applyFont="1" applyFill="1" applyBorder="1" applyAlignment="1">
      <alignment horizontal="center" vertical="top" wrapText="1"/>
    </xf>
    <xf numFmtId="43" fontId="12" fillId="0" borderId="1" xfId="1" applyFont="1" applyFill="1" applyBorder="1" applyAlignment="1">
      <alignment horizontal="center" vertical="top"/>
    </xf>
    <xf numFmtId="0" fontId="11" fillId="0" borderId="1" xfId="0" applyFont="1" applyFill="1" applyBorder="1"/>
    <xf numFmtId="49" fontId="11" fillId="0" borderId="1" xfId="0" applyNumberFormat="1" applyFont="1" applyFill="1" applyBorder="1"/>
    <xf numFmtId="0" fontId="11" fillId="0" borderId="1" xfId="3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/>
    </xf>
    <xf numFmtId="165" fontId="11" fillId="0" borderId="1" xfId="0" applyNumberFormat="1" applyFont="1" applyBorder="1" applyAlignment="1"/>
    <xf numFmtId="49" fontId="11" fillId="0" borderId="1" xfId="0" applyNumberFormat="1" applyFont="1" applyBorder="1" applyAlignment="1">
      <alignment horizontal="right"/>
    </xf>
    <xf numFmtId="166" fontId="11" fillId="0" borderId="1" xfId="9" applyNumberFormat="1" applyFont="1" applyFill="1" applyBorder="1"/>
    <xf numFmtId="165" fontId="11" fillId="0" borderId="1" xfId="0" applyNumberFormat="1" applyFont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3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0" fontId="23" fillId="0" borderId="1" xfId="3" applyNumberFormat="1" applyFont="1" applyFill="1" applyBorder="1" applyAlignment="1">
      <alignment horizontal="center" vertical="top"/>
    </xf>
    <xf numFmtId="165" fontId="12" fillId="0" borderId="1" xfId="3" applyNumberFormat="1" applyFont="1" applyFill="1" applyBorder="1" applyAlignment="1">
      <alignment horizontal="center" vertical="top" wrapText="1"/>
    </xf>
    <xf numFmtId="0" fontId="24" fillId="0" borderId="1" xfId="3" applyNumberFormat="1" applyFont="1" applyFill="1" applyBorder="1" applyAlignment="1">
      <alignment horizontal="center" vertical="top" wrapText="1"/>
    </xf>
    <xf numFmtId="0" fontId="19" fillId="0" borderId="0" xfId="0" applyFont="1"/>
    <xf numFmtId="43" fontId="19" fillId="0" borderId="0" xfId="1" applyFont="1"/>
    <xf numFmtId="0" fontId="19" fillId="0" borderId="0" xfId="0" applyFont="1" applyFill="1"/>
    <xf numFmtId="43" fontId="19" fillId="0" borderId="0" xfId="1" applyFont="1" applyFill="1"/>
    <xf numFmtId="166" fontId="19" fillId="0" borderId="0" xfId="9" applyNumberFormat="1" applyFont="1"/>
    <xf numFmtId="0" fontId="25" fillId="0" borderId="0" xfId="0" applyFont="1" applyBorder="1" applyAlignment="1">
      <alignment vertical="center"/>
    </xf>
    <xf numFmtId="0" fontId="25" fillId="0" borderId="0" xfId="3" applyNumberFormat="1" applyFont="1" applyFill="1" applyBorder="1" applyAlignment="1">
      <alignment horizontal="left" vertical="top" wrapText="1"/>
    </xf>
    <xf numFmtId="43" fontId="25" fillId="0" borderId="0" xfId="1" applyFont="1" applyBorder="1"/>
    <xf numFmtId="0" fontId="0" fillId="0" borderId="1" xfId="0" applyBorder="1"/>
    <xf numFmtId="49" fontId="26" fillId="0" borderId="1" xfId="0" applyNumberFormat="1" applyFont="1" applyBorder="1" applyAlignment="1">
      <alignment horizontal="center"/>
    </xf>
    <xf numFmtId="43" fontId="11" fillId="0" borderId="0" xfId="0" applyNumberFormat="1" applyFont="1" applyFill="1" applyBorder="1"/>
    <xf numFmtId="166" fontId="11" fillId="0" borderId="0" xfId="9" applyNumberFormat="1" applyFont="1" applyFill="1" applyBorder="1"/>
    <xf numFmtId="43" fontId="11" fillId="0" borderId="0" xfId="1" applyFont="1" applyFill="1"/>
    <xf numFmtId="43" fontId="11" fillId="0" borderId="0" xfId="1" applyFont="1" applyFill="1" applyBorder="1"/>
    <xf numFmtId="0" fontId="13" fillId="0" borderId="0" xfId="0" applyFont="1" applyFill="1"/>
    <xf numFmtId="43" fontId="13" fillId="0" borderId="0" xfId="0" applyNumberFormat="1" applyFont="1" applyFill="1"/>
    <xf numFmtId="44" fontId="18" fillId="0" borderId="1" xfId="1" applyNumberFormat="1" applyFont="1" applyFill="1" applyBorder="1"/>
    <xf numFmtId="0" fontId="29" fillId="0" borderId="1" xfId="0" applyFont="1" applyFill="1" applyBorder="1" applyAlignment="1"/>
    <xf numFmtId="44" fontId="29" fillId="0" borderId="1" xfId="1" applyNumberFormat="1" applyFont="1" applyFill="1" applyBorder="1"/>
    <xf numFmtId="44" fontId="29" fillId="0" borderId="1" xfId="1" applyNumberFormat="1" applyFont="1" applyBorder="1"/>
    <xf numFmtId="0" fontId="30" fillId="0" borderId="0" xfId="0" applyFont="1"/>
    <xf numFmtId="0" fontId="27" fillId="0" borderId="1" xfId="0" applyFont="1" applyFill="1" applyBorder="1" applyAlignment="1">
      <alignment horizontal="left" vertical="center" indent="1"/>
    </xf>
    <xf numFmtId="0" fontId="21" fillId="0" borderId="1" xfId="0" applyFont="1" applyFill="1" applyBorder="1"/>
    <xf numFmtId="49" fontId="21" fillId="0" borderId="1" xfId="0" applyNumberFormat="1" applyFont="1" applyFill="1" applyBorder="1"/>
    <xf numFmtId="0" fontId="21" fillId="0" borderId="1" xfId="3" applyNumberFormat="1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center"/>
    </xf>
    <xf numFmtId="165" fontId="21" fillId="0" borderId="1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166" fontId="21" fillId="0" borderId="1" xfId="9" applyNumberFormat="1" applyFont="1" applyFill="1" applyBorder="1"/>
    <xf numFmtId="0" fontId="11" fillId="0" borderId="1" xfId="3" applyNumberFormat="1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/>
    </xf>
    <xf numFmtId="44" fontId="33" fillId="0" borderId="1" xfId="0" applyNumberFormat="1" applyFont="1" applyFill="1" applyBorder="1"/>
    <xf numFmtId="44" fontId="33" fillId="0" borderId="1" xfId="0" applyNumberFormat="1" applyFont="1" applyFill="1" applyBorder="1" applyAlignment="1">
      <alignment horizontal="left"/>
    </xf>
    <xf numFmtId="43" fontId="33" fillId="0" borderId="1" xfId="1" applyFont="1" applyFill="1" applyBorder="1"/>
    <xf numFmtId="0" fontId="34" fillId="0" borderId="1" xfId="0" applyFont="1" applyFill="1" applyBorder="1" applyAlignment="1">
      <alignment horizontal="left" wrapText="1"/>
    </xf>
    <xf numFmtId="0" fontId="18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vertical="center"/>
    </xf>
  </cellXfs>
  <cellStyles count="10">
    <cellStyle name="Comma" xfId="1" builtinId="3"/>
    <cellStyle name="Comma 2" xfId="7"/>
    <cellStyle name="Currency" xfId="9" builtinId="4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6" formatCode="_([$$-409]* #,##0.00_);_([$$-409]* \(#,##0.00\);_([$$-409]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4"/>
        <color auto="1"/>
      </font>
    </dxf>
    <dxf>
      <font>
        <strike val="0"/>
        <outline val="0"/>
        <shadow val="0"/>
        <u val="none"/>
        <vertAlign val="baseline"/>
        <sz val="14"/>
        <color auto="1"/>
      </font>
    </dxf>
    <dxf>
      <font>
        <strike val="0"/>
        <outline val="0"/>
        <shadow val="0"/>
        <u val="none"/>
        <vertAlign val="baseline"/>
        <sz val="14"/>
        <color auto="1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3:B79" totalsRowCount="1" headerRowDxfId="6" dataDxfId="5" totalsRowDxfId="4">
  <autoFilter ref="A3:B78"/>
  <sortState ref="A3:B4">
    <sortCondition ref="A3"/>
  </sortState>
  <tableColumns count="2">
    <tableColumn id="1" name="Column1" dataDxfId="3" totalsRowDxfId="2"/>
    <tableColumn id="2" name="Column2" totalsRowFunction="custom" dataDxfId="1" totalsRowDxfId="0" dataCellStyle="Currency">
      <totalsRowFormula>SUM(B4:B78)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90"/>
  <sheetViews>
    <sheetView tabSelected="1" topLeftCell="A67" workbookViewId="0">
      <selection activeCell="D82" sqref="D82"/>
    </sheetView>
  </sheetViews>
  <sheetFormatPr defaultColWidth="9.140625" defaultRowHeight="17.25"/>
  <cols>
    <col min="1" max="1" width="19.85546875" style="37" bestFit="1" customWidth="1"/>
    <col min="2" max="2" width="47.42578125" style="37" bestFit="1" customWidth="1"/>
    <col min="3" max="3" width="19.5703125" style="37" customWidth="1"/>
    <col min="4" max="4" width="19.7109375" style="37" customWidth="1"/>
    <col min="5" max="5" width="3.7109375" style="2" customWidth="1"/>
    <col min="6" max="7" width="10" style="4" bestFit="1" customWidth="1"/>
    <col min="8" max="8" width="10.28515625" style="2" bestFit="1" customWidth="1"/>
    <col min="9" max="16384" width="9.140625" style="2"/>
  </cols>
  <sheetData>
    <row r="1" spans="1:8" ht="18" customHeight="1" thickBot="1">
      <c r="A1" s="148" t="s">
        <v>134</v>
      </c>
      <c r="B1" s="149"/>
      <c r="C1" s="149"/>
      <c r="D1" s="150"/>
    </row>
    <row r="2" spans="1:8" ht="18" customHeight="1">
      <c r="A2" s="51"/>
      <c r="B2" s="51"/>
      <c r="C2" s="51"/>
      <c r="D2" s="52"/>
    </row>
    <row r="3" spans="1:8" ht="18" customHeight="1">
      <c r="A3" s="53"/>
      <c r="B3" s="54" t="s">
        <v>0</v>
      </c>
      <c r="C3" s="55">
        <v>42856</v>
      </c>
      <c r="D3" s="56">
        <v>14219.89</v>
      </c>
    </row>
    <row r="4" spans="1:8" ht="18" customHeight="1">
      <c r="A4" s="57" t="s">
        <v>1</v>
      </c>
      <c r="B4" s="58"/>
      <c r="C4" s="58"/>
      <c r="D4" s="59"/>
    </row>
    <row r="5" spans="1:8" ht="18" customHeight="1">
      <c r="A5" s="60" t="s">
        <v>2</v>
      </c>
      <c r="B5" s="53"/>
      <c r="C5" s="61"/>
      <c r="D5" s="56"/>
    </row>
    <row r="6" spans="1:8" ht="18" customHeight="1">
      <c r="A6" s="60"/>
      <c r="B6" s="53" t="s">
        <v>162</v>
      </c>
      <c r="C6" s="56">
        <v>107.39</v>
      </c>
      <c r="D6" s="62"/>
    </row>
    <row r="7" spans="1:8" ht="18" customHeight="1">
      <c r="A7" s="60"/>
      <c r="B7" s="53" t="s">
        <v>157</v>
      </c>
      <c r="C7" s="56">
        <v>567.25</v>
      </c>
      <c r="D7" s="62"/>
    </row>
    <row r="8" spans="1:8" s="4" customFormat="1" ht="18" customHeight="1">
      <c r="A8" s="60"/>
      <c r="B8" s="53" t="s">
        <v>89</v>
      </c>
      <c r="C8" s="56">
        <v>136.59</v>
      </c>
      <c r="D8" s="62"/>
      <c r="E8" s="5"/>
      <c r="H8" s="5"/>
    </row>
    <row r="9" spans="1:8" ht="18" customHeight="1">
      <c r="A9" s="60"/>
      <c r="B9" s="53" t="s">
        <v>100</v>
      </c>
      <c r="C9" s="56">
        <v>300</v>
      </c>
      <c r="D9" s="62"/>
    </row>
    <row r="10" spans="1:8" ht="18">
      <c r="A10" s="60"/>
      <c r="B10" s="53" t="s">
        <v>111</v>
      </c>
      <c r="C10" s="56">
        <v>61.07</v>
      </c>
      <c r="D10" s="62"/>
    </row>
    <row r="11" spans="1:8" ht="18">
      <c r="A11" s="60"/>
      <c r="B11" s="53" t="s">
        <v>161</v>
      </c>
      <c r="C11" s="56">
        <v>300</v>
      </c>
      <c r="D11" s="62"/>
    </row>
    <row r="12" spans="1:8" ht="18">
      <c r="A12" s="60"/>
      <c r="B12" s="53" t="s">
        <v>114</v>
      </c>
      <c r="C12" s="56">
        <v>100</v>
      </c>
      <c r="D12" s="62"/>
    </row>
    <row r="13" spans="1:8" ht="18">
      <c r="A13" s="60"/>
      <c r="B13" s="53" t="s">
        <v>155</v>
      </c>
      <c r="C13" s="56">
        <v>104.02</v>
      </c>
      <c r="D13" s="62"/>
    </row>
    <row r="14" spans="1:8" ht="18">
      <c r="A14" s="60"/>
      <c r="B14" s="53" t="s">
        <v>152</v>
      </c>
      <c r="C14" s="56">
        <v>178.7</v>
      </c>
      <c r="D14" s="62"/>
    </row>
    <row r="15" spans="1:8" ht="18">
      <c r="A15" s="60"/>
      <c r="B15" s="53" t="s">
        <v>98</v>
      </c>
      <c r="C15" s="56">
        <v>128</v>
      </c>
      <c r="D15" s="62"/>
    </row>
    <row r="16" spans="1:8" ht="18">
      <c r="A16" s="60"/>
      <c r="B16" s="53" t="s">
        <v>185</v>
      </c>
      <c r="C16" s="56">
        <v>35</v>
      </c>
      <c r="D16" s="62"/>
    </row>
    <row r="17" spans="1:4" ht="18">
      <c r="A17" s="60"/>
      <c r="B17" s="53" t="s">
        <v>101</v>
      </c>
      <c r="C17" s="56">
        <v>30.5</v>
      </c>
      <c r="D17" s="62"/>
    </row>
    <row r="18" spans="1:4" ht="18">
      <c r="A18" s="60"/>
      <c r="B18" s="53" t="s">
        <v>147</v>
      </c>
      <c r="C18" s="56">
        <v>224</v>
      </c>
      <c r="D18" s="62"/>
    </row>
    <row r="19" spans="1:4" ht="18">
      <c r="A19" s="60"/>
      <c r="B19" s="53" t="s">
        <v>58</v>
      </c>
      <c r="C19" s="56">
        <v>105.51</v>
      </c>
      <c r="D19" s="62"/>
    </row>
    <row r="20" spans="1:4" ht="18">
      <c r="A20" s="60"/>
      <c r="B20" s="53" t="s">
        <v>144</v>
      </c>
      <c r="C20" s="56">
        <v>12.71</v>
      </c>
      <c r="D20" s="62"/>
    </row>
    <row r="21" spans="1:4" ht="18">
      <c r="A21" s="60"/>
      <c r="B21" s="53" t="s">
        <v>125</v>
      </c>
      <c r="C21" s="56">
        <v>88</v>
      </c>
      <c r="D21" s="62"/>
    </row>
    <row r="22" spans="1:4" ht="18">
      <c r="A22" s="60"/>
      <c r="B22" s="53" t="s">
        <v>96</v>
      </c>
      <c r="C22" s="56">
        <v>40</v>
      </c>
      <c r="D22" s="62"/>
    </row>
    <row r="23" spans="1:4" ht="18">
      <c r="A23" s="60" t="s">
        <v>192</v>
      </c>
      <c r="B23" s="53" t="s">
        <v>175</v>
      </c>
      <c r="C23" s="56">
        <v>134</v>
      </c>
      <c r="D23" s="62"/>
    </row>
    <row r="24" spans="1:4" ht="18">
      <c r="A24" s="60"/>
      <c r="B24" s="53" t="s">
        <v>118</v>
      </c>
      <c r="C24" s="56">
        <v>77.13</v>
      </c>
      <c r="D24" s="62"/>
    </row>
    <row r="25" spans="1:4" ht="18">
      <c r="A25" s="60"/>
      <c r="B25" s="53" t="s">
        <v>86</v>
      </c>
      <c r="C25" s="56">
        <v>194.85</v>
      </c>
      <c r="D25" s="62"/>
    </row>
    <row r="26" spans="1:4" ht="18">
      <c r="A26" s="60"/>
      <c r="B26" s="53" t="s">
        <v>163</v>
      </c>
      <c r="C26" s="56">
        <v>2109.9299999999998</v>
      </c>
      <c r="D26" s="62"/>
    </row>
    <row r="27" spans="1:4" ht="18">
      <c r="A27" s="60"/>
      <c r="B27" s="53" t="s">
        <v>160</v>
      </c>
      <c r="C27" s="56">
        <v>20</v>
      </c>
      <c r="D27" s="62"/>
    </row>
    <row r="28" spans="1:4" ht="18">
      <c r="A28" s="60"/>
      <c r="B28" s="53" t="s">
        <v>180</v>
      </c>
      <c r="C28" s="56">
        <v>124.61</v>
      </c>
      <c r="D28" s="62"/>
    </row>
    <row r="29" spans="1:4" ht="18">
      <c r="A29" s="60"/>
      <c r="B29" s="53" t="s">
        <v>80</v>
      </c>
      <c r="C29" s="56">
        <v>65.59</v>
      </c>
      <c r="D29" s="62"/>
    </row>
    <row r="30" spans="1:4" ht="18">
      <c r="A30" s="60"/>
      <c r="B30" s="53" t="s">
        <v>173</v>
      </c>
      <c r="C30" s="56">
        <v>182.64</v>
      </c>
      <c r="D30" s="62"/>
    </row>
    <row r="31" spans="1:4" ht="18">
      <c r="A31" s="60"/>
      <c r="B31" s="53" t="s">
        <v>189</v>
      </c>
      <c r="C31" s="56">
        <v>144.9</v>
      </c>
      <c r="D31" s="62"/>
    </row>
    <row r="32" spans="1:4" ht="18">
      <c r="A32" s="60"/>
      <c r="B32" s="53" t="s">
        <v>52</v>
      </c>
      <c r="C32" s="56">
        <v>142.31</v>
      </c>
      <c r="D32" s="62"/>
    </row>
    <row r="33" spans="1:4" ht="18">
      <c r="A33" s="60"/>
      <c r="B33" s="53"/>
      <c r="C33" s="56"/>
      <c r="D33" s="62"/>
    </row>
    <row r="34" spans="1:4" ht="18">
      <c r="A34" s="60"/>
      <c r="B34" s="71" t="s">
        <v>3</v>
      </c>
      <c r="C34" s="73">
        <f>SUM(C6:C33)</f>
        <v>5714.7</v>
      </c>
      <c r="D34" s="56"/>
    </row>
    <row r="35" spans="1:4" ht="9.9499999999999993" customHeight="1">
      <c r="A35" s="53"/>
      <c r="B35" s="54"/>
      <c r="C35" s="56"/>
      <c r="D35" s="56"/>
    </row>
    <row r="36" spans="1:4" ht="9.9499999999999993" customHeight="1">
      <c r="A36" s="53"/>
      <c r="B36" s="80"/>
      <c r="C36" s="81"/>
      <c r="D36" s="56"/>
    </row>
    <row r="37" spans="1:4" ht="9.9499999999999993" customHeight="1">
      <c r="A37" s="79" t="s">
        <v>4</v>
      </c>
      <c r="B37" s="82" t="s">
        <v>26</v>
      </c>
      <c r="C37" s="81">
        <f>SUM(C36:C36)</f>
        <v>0</v>
      </c>
      <c r="D37" s="56"/>
    </row>
    <row r="38" spans="1:4" ht="9.9499999999999993" customHeight="1">
      <c r="A38" s="79"/>
      <c r="B38" s="80"/>
      <c r="C38" s="83"/>
      <c r="D38" s="56"/>
    </row>
    <row r="39" spans="1:4" ht="9.9499999999999993" customHeight="1">
      <c r="A39" s="79" t="s">
        <v>5</v>
      </c>
      <c r="B39" s="80" t="s">
        <v>31</v>
      </c>
      <c r="C39" s="83"/>
      <c r="D39" s="56"/>
    </row>
    <row r="40" spans="1:4" ht="9.9499999999999993" customHeight="1">
      <c r="A40" s="79"/>
      <c r="B40" s="80" t="s">
        <v>32</v>
      </c>
      <c r="C40" s="83"/>
      <c r="D40" s="56"/>
    </row>
    <row r="41" spans="1:4" ht="9.9499999999999993" customHeight="1">
      <c r="A41" s="79"/>
      <c r="B41" s="82" t="s">
        <v>27</v>
      </c>
      <c r="C41" s="81">
        <f>SUM(C39:C40)</f>
        <v>0</v>
      </c>
      <c r="D41" s="56"/>
    </row>
    <row r="42" spans="1:4" ht="9.9499999999999993" customHeight="1">
      <c r="A42" s="84"/>
      <c r="B42" s="80"/>
      <c r="C42" s="83"/>
      <c r="D42" s="56"/>
    </row>
    <row r="43" spans="1:4" ht="9.9499999999999993" customHeight="1">
      <c r="A43" s="79" t="s">
        <v>6</v>
      </c>
      <c r="B43" s="80" t="s">
        <v>30</v>
      </c>
      <c r="C43" s="83"/>
      <c r="D43" s="56"/>
    </row>
    <row r="44" spans="1:4" ht="9.9499999999999993" customHeight="1">
      <c r="A44" s="79"/>
      <c r="B44" s="80" t="s">
        <v>32</v>
      </c>
      <c r="C44" s="83"/>
      <c r="D44" s="56"/>
    </row>
    <row r="45" spans="1:4" ht="9.9499999999999993" customHeight="1">
      <c r="A45" s="84"/>
      <c r="B45" s="82" t="s">
        <v>28</v>
      </c>
      <c r="C45" s="81">
        <f>SUM(C43:C44)</f>
        <v>0</v>
      </c>
      <c r="D45" s="56"/>
    </row>
    <row r="46" spans="1:4" ht="18">
      <c r="A46" s="84"/>
      <c r="B46" s="82"/>
      <c r="C46" s="81"/>
      <c r="D46" s="56"/>
    </row>
    <row r="47" spans="1:4" ht="18">
      <c r="A47" s="64" t="s">
        <v>7</v>
      </c>
      <c r="B47" s="58"/>
      <c r="C47" s="65"/>
      <c r="D47" s="66">
        <f>+C34+C37+C41+C45</f>
        <v>5714.7</v>
      </c>
    </row>
    <row r="48" spans="1:4" ht="18">
      <c r="A48" s="63"/>
      <c r="B48" s="53"/>
      <c r="C48" s="54"/>
      <c r="D48" s="56"/>
    </row>
    <row r="49" spans="1:4" ht="18">
      <c r="A49" s="57" t="s">
        <v>8</v>
      </c>
      <c r="B49" s="58"/>
      <c r="C49" s="59"/>
      <c r="D49" s="59"/>
    </row>
    <row r="50" spans="1:4" ht="18">
      <c r="A50" s="60" t="s">
        <v>2</v>
      </c>
      <c r="B50" s="63"/>
      <c r="C50" s="56"/>
      <c r="D50" s="63"/>
    </row>
    <row r="51" spans="1:4" ht="18">
      <c r="A51" s="60"/>
      <c r="B51" s="143" t="s">
        <v>193</v>
      </c>
      <c r="C51" s="144"/>
      <c r="D51" s="145">
        <v>5622.88</v>
      </c>
    </row>
    <row r="52" spans="1:4" ht="18">
      <c r="A52" s="60"/>
      <c r="B52" s="63" t="s">
        <v>165</v>
      </c>
      <c r="C52" s="56">
        <v>4296.63</v>
      </c>
      <c r="D52" s="63"/>
    </row>
    <row r="53" spans="1:4" ht="18">
      <c r="A53" s="60"/>
      <c r="B53" s="63"/>
      <c r="C53" s="86"/>
      <c r="D53" s="56"/>
    </row>
    <row r="54" spans="1:4" ht="18">
      <c r="A54" s="60"/>
      <c r="B54" s="71" t="s">
        <v>104</v>
      </c>
      <c r="C54" s="73">
        <f>SUM(C51:C53)</f>
        <v>4296.63</v>
      </c>
      <c r="D54" s="56"/>
    </row>
    <row r="55" spans="1:4" ht="18">
      <c r="A55" s="60"/>
      <c r="B55" s="54"/>
      <c r="C55" s="56"/>
      <c r="D55" s="56"/>
    </row>
    <row r="56" spans="1:4" ht="18">
      <c r="A56" s="60" t="s">
        <v>4</v>
      </c>
      <c r="B56" s="63"/>
      <c r="C56" s="61"/>
      <c r="D56" s="56"/>
    </row>
    <row r="57" spans="1:4" ht="18">
      <c r="A57" s="60"/>
      <c r="B57" s="143" t="s">
        <v>194</v>
      </c>
      <c r="C57" s="146"/>
      <c r="D57" s="144">
        <v>24.96</v>
      </c>
    </row>
    <row r="58" spans="1:4" ht="18">
      <c r="A58" s="60"/>
      <c r="B58" s="63" t="s">
        <v>167</v>
      </c>
      <c r="C58" s="68">
        <v>39.549999999999997</v>
      </c>
      <c r="D58" s="56"/>
    </row>
    <row r="59" spans="1:4" ht="18">
      <c r="A59" s="60"/>
      <c r="B59" s="63" t="s">
        <v>168</v>
      </c>
      <c r="C59" s="68">
        <v>19.600000000000001</v>
      </c>
      <c r="D59" s="56"/>
    </row>
    <row r="60" spans="1:4" ht="18">
      <c r="A60" s="60"/>
      <c r="B60" s="63" t="s">
        <v>166</v>
      </c>
      <c r="C60" s="86">
        <v>57.87</v>
      </c>
      <c r="D60" s="56"/>
    </row>
    <row r="61" spans="1:4" ht="18">
      <c r="A61" s="60"/>
      <c r="B61" s="63" t="s">
        <v>169</v>
      </c>
      <c r="C61" s="68">
        <v>50</v>
      </c>
      <c r="D61" s="56"/>
    </row>
    <row r="62" spans="1:4" ht="18">
      <c r="A62" s="60"/>
      <c r="B62" s="63"/>
      <c r="C62" s="68"/>
      <c r="D62" s="56"/>
    </row>
    <row r="63" spans="1:4" ht="26.25">
      <c r="A63" s="60"/>
      <c r="B63" s="147" t="s">
        <v>195</v>
      </c>
      <c r="C63" s="68"/>
      <c r="D63" s="56"/>
    </row>
    <row r="64" spans="1:4" ht="18">
      <c r="A64" s="60"/>
      <c r="B64" s="63" t="s">
        <v>133</v>
      </c>
      <c r="C64" s="68"/>
      <c r="D64" s="56"/>
    </row>
    <row r="65" spans="1:4" ht="18">
      <c r="A65" s="60"/>
      <c r="B65" s="71" t="s">
        <v>26</v>
      </c>
      <c r="C65" s="129">
        <f>SUM(C57:C64)</f>
        <v>167.01999999999998</v>
      </c>
      <c r="D65" s="56"/>
    </row>
    <row r="66" spans="1:4" ht="18.75" customHeight="1">
      <c r="A66" s="60"/>
      <c r="B66" s="69"/>
      <c r="C66" s="61"/>
      <c r="D66" s="56"/>
    </row>
    <row r="67" spans="1:4" ht="9.9499999999999993" customHeight="1">
      <c r="A67" s="79" t="s">
        <v>5</v>
      </c>
      <c r="B67" s="80"/>
      <c r="C67" s="81"/>
      <c r="D67" s="78"/>
    </row>
    <row r="68" spans="1:4" ht="9.9499999999999993" customHeight="1">
      <c r="A68" s="79"/>
      <c r="B68" s="80"/>
      <c r="C68" s="81"/>
      <c r="D68" s="78"/>
    </row>
    <row r="69" spans="1:4" ht="9.9499999999999993" customHeight="1">
      <c r="A69" s="85"/>
      <c r="B69" s="82" t="s">
        <v>105</v>
      </c>
      <c r="C69" s="81">
        <f>SUM(C67:C68)</f>
        <v>0</v>
      </c>
      <c r="D69" s="78"/>
    </row>
    <row r="70" spans="1:4" ht="9.9499999999999993" customHeight="1">
      <c r="A70" s="79"/>
      <c r="B70" s="80"/>
      <c r="C70" s="81"/>
      <c r="D70" s="78"/>
    </row>
    <row r="71" spans="1:4" ht="9.9499999999999993" customHeight="1">
      <c r="A71" s="79" t="s">
        <v>6</v>
      </c>
      <c r="B71" s="82" t="s">
        <v>28</v>
      </c>
      <c r="C71" s="81">
        <f>SUM(C70)</f>
        <v>0</v>
      </c>
      <c r="D71" s="78"/>
    </row>
    <row r="72" spans="1:4" ht="9.9499999999999993" customHeight="1">
      <c r="A72" s="79"/>
      <c r="B72" s="82"/>
      <c r="C72" s="81"/>
      <c r="D72" s="78"/>
    </row>
    <row r="73" spans="1:4" ht="9.9499999999999993" customHeight="1">
      <c r="A73" s="77"/>
      <c r="B73" s="38"/>
      <c r="C73" s="78"/>
      <c r="D73" s="78"/>
    </row>
    <row r="74" spans="1:4" ht="18">
      <c r="A74" s="60"/>
      <c r="B74" s="54"/>
      <c r="C74" s="56"/>
      <c r="D74" s="56"/>
    </row>
    <row r="75" spans="1:4" ht="18">
      <c r="A75" s="64" t="s">
        <v>9</v>
      </c>
      <c r="B75" s="58"/>
      <c r="C75" s="65"/>
      <c r="D75" s="66">
        <f>C54+C65</f>
        <v>4463.6499999999996</v>
      </c>
    </row>
    <row r="76" spans="1:4" ht="12.75">
      <c r="A76" s="121"/>
      <c r="B76" s="121"/>
      <c r="C76" s="121"/>
      <c r="D76" s="121"/>
    </row>
    <row r="77" spans="1:4" ht="18">
      <c r="A77" s="70"/>
      <c r="B77" s="71" t="s">
        <v>0</v>
      </c>
      <c r="C77" s="72">
        <v>42886</v>
      </c>
      <c r="D77" s="73">
        <v>15470.94</v>
      </c>
    </row>
    <row r="78" spans="1:4" ht="18">
      <c r="A78" s="53"/>
      <c r="B78" s="54" t="s">
        <v>29</v>
      </c>
      <c r="C78" s="74"/>
      <c r="D78" s="56"/>
    </row>
    <row r="79" spans="1:4" ht="18">
      <c r="A79" s="53"/>
      <c r="B79" s="54" t="s">
        <v>14</v>
      </c>
      <c r="C79" s="74"/>
      <c r="D79" s="56">
        <v>10053.620000000001</v>
      </c>
    </row>
    <row r="80" spans="1:4" ht="18">
      <c r="A80" s="53"/>
      <c r="B80" s="54"/>
      <c r="C80" s="75"/>
      <c r="D80" s="56"/>
    </row>
    <row r="81" spans="1:4" ht="18">
      <c r="A81" s="53"/>
      <c r="B81" s="54" t="s">
        <v>10</v>
      </c>
      <c r="C81" s="55">
        <f>C77</f>
        <v>42886</v>
      </c>
      <c r="D81" s="56">
        <v>25524.560000000001</v>
      </c>
    </row>
    <row r="82" spans="1:4" ht="18">
      <c r="A82" s="53"/>
      <c r="B82" s="54" t="s">
        <v>33</v>
      </c>
      <c r="C82" s="53"/>
      <c r="D82" s="76">
        <f>D77-D78+D79-D81</f>
        <v>0</v>
      </c>
    </row>
    <row r="83" spans="1:4">
      <c r="A83" s="34"/>
      <c r="B83" s="34"/>
      <c r="C83" s="34"/>
      <c r="D83" s="34"/>
    </row>
    <row r="84" spans="1:4">
      <c r="A84" s="35"/>
      <c r="B84" s="35"/>
      <c r="C84" s="36"/>
      <c r="D84" s="34"/>
    </row>
    <row r="85" spans="1:4">
      <c r="A85" s="34"/>
      <c r="B85" s="35"/>
      <c r="C85" s="36"/>
      <c r="D85" s="34"/>
    </row>
    <row r="86" spans="1:4">
      <c r="A86" s="34"/>
      <c r="B86" s="35"/>
      <c r="C86" s="36"/>
      <c r="D86" s="34"/>
    </row>
    <row r="87" spans="1:4">
      <c r="C87" s="30"/>
    </row>
    <row r="90" spans="1:4">
      <c r="D90" s="32"/>
    </row>
  </sheetData>
  <sortState ref="B5:C33">
    <sortCondition ref="B6:B33"/>
  </sortState>
  <mergeCells count="1">
    <mergeCell ref="A1:D1"/>
  </mergeCells>
  <printOptions horizontalCentered="1" gridLines="1"/>
  <pageMargins left="0.25" right="0.25" top="0.25" bottom="0.25" header="0.3" footer="0.3"/>
  <pageSetup paperSize="5" scale="7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0"/>
  <sheetViews>
    <sheetView workbookViewId="0">
      <selection activeCell="D24" sqref="D24"/>
    </sheetView>
  </sheetViews>
  <sheetFormatPr defaultColWidth="9.140625" defaultRowHeight="17.25"/>
  <cols>
    <col min="1" max="1" width="36.7109375" style="37" customWidth="1"/>
    <col min="2" max="2" width="19.140625" style="37" bestFit="1" customWidth="1"/>
    <col min="3" max="3" width="15.28515625" style="46" customWidth="1"/>
    <col min="4" max="4" width="14.28515625" style="46" customWidth="1"/>
    <col min="5" max="16384" width="9.140625" style="2"/>
  </cols>
  <sheetData>
    <row r="1" spans="1:9" ht="18" customHeight="1" thickBot="1">
      <c r="A1" s="151" t="s">
        <v>106</v>
      </c>
      <c r="B1" s="151"/>
      <c r="C1" s="151"/>
      <c r="D1" s="151"/>
    </row>
    <row r="2" spans="1:9" ht="18" customHeight="1">
      <c r="A2" s="26"/>
      <c r="B2" s="26"/>
      <c r="C2" s="39"/>
      <c r="D2" s="40" t="s">
        <v>11</v>
      </c>
    </row>
    <row r="3" spans="1:9" ht="18" customHeight="1">
      <c r="A3" s="27" t="s">
        <v>15</v>
      </c>
      <c r="B3" s="41">
        <f>'2017-05 Monthly Report'!C3</f>
        <v>42856</v>
      </c>
      <c r="C3" s="31">
        <v>4379.6499999999996</v>
      </c>
      <c r="D3" s="31"/>
    </row>
    <row r="4" spans="1:9" ht="18" customHeight="1">
      <c r="A4" s="29"/>
      <c r="B4" s="43" t="s">
        <v>12</v>
      </c>
      <c r="C4" s="31">
        <f>'2017-05 Monthly Report'!C37</f>
        <v>0</v>
      </c>
      <c r="D4" s="31"/>
    </row>
    <row r="5" spans="1:9" ht="18" customHeight="1">
      <c r="A5" s="27"/>
      <c r="B5" s="43" t="s">
        <v>13</v>
      </c>
      <c r="C5" s="31">
        <f>-'2017-05 Monthly Report'!C65</f>
        <v>-167.01999999999998</v>
      </c>
      <c r="D5" s="31"/>
    </row>
    <row r="6" spans="1:9" ht="18" customHeight="1">
      <c r="A6" s="27" t="s">
        <v>15</v>
      </c>
      <c r="B6" s="41">
        <f>'2017-05 Monthly Report'!C77</f>
        <v>42886</v>
      </c>
      <c r="C6" s="31"/>
      <c r="D6" s="49">
        <f>SUM(C3:C5)</f>
        <v>4212.6299999999992</v>
      </c>
    </row>
    <row r="7" spans="1:9" ht="18" customHeight="1">
      <c r="A7" s="27"/>
      <c r="B7" s="27"/>
      <c r="C7" s="31"/>
      <c r="D7" s="31"/>
    </row>
    <row r="8" spans="1:9" ht="18" customHeight="1">
      <c r="A8" s="27" t="s">
        <v>16</v>
      </c>
      <c r="B8" s="41">
        <f>$B$3</f>
        <v>42856</v>
      </c>
      <c r="C8" s="31">
        <v>8335.11</v>
      </c>
      <c r="D8" s="31"/>
    </row>
    <row r="9" spans="1:9" ht="18" customHeight="1">
      <c r="A9" s="27"/>
      <c r="B9" s="43" t="s">
        <v>12</v>
      </c>
      <c r="C9" s="31">
        <f>'2017-05 Monthly Report'!C34</f>
        <v>5714.7</v>
      </c>
      <c r="D9" s="31"/>
    </row>
    <row r="10" spans="1:9" ht="18" customHeight="1">
      <c r="A10" s="27"/>
      <c r="B10" s="43" t="s">
        <v>13</v>
      </c>
      <c r="C10" s="31">
        <f>-'2017-05 Monthly Report'!C54</f>
        <v>-4296.63</v>
      </c>
      <c r="D10" s="31"/>
    </row>
    <row r="11" spans="1:9" ht="18" customHeight="1">
      <c r="A11" s="27" t="s">
        <v>16</v>
      </c>
      <c r="B11" s="41">
        <f>$B$6</f>
        <v>42886</v>
      </c>
      <c r="C11" s="31"/>
      <c r="D11" s="49">
        <f>SUM(C8:C10)</f>
        <v>9753.18</v>
      </c>
      <c r="E11" s="8"/>
    </row>
    <row r="12" spans="1:9" ht="18" customHeight="1">
      <c r="A12" s="134" t="s">
        <v>170</v>
      </c>
      <c r="B12" s="130"/>
      <c r="C12" s="131"/>
      <c r="D12" s="132"/>
      <c r="E12" s="133"/>
      <c r="F12" s="133"/>
    </row>
    <row r="13" spans="1:9" ht="18" customHeight="1">
      <c r="A13" s="27" t="s">
        <v>38</v>
      </c>
      <c r="B13" s="41">
        <f>$B$3</f>
        <v>42856</v>
      </c>
      <c r="C13" s="48">
        <v>1000</v>
      </c>
      <c r="D13" s="31"/>
    </row>
    <row r="14" spans="1:9" ht="18" customHeight="1">
      <c r="A14" s="29"/>
      <c r="B14" s="43" t="s">
        <v>12</v>
      </c>
      <c r="C14" s="31"/>
      <c r="D14" s="31"/>
    </row>
    <row r="15" spans="1:9" ht="18" customHeight="1">
      <c r="A15" s="44" t="s">
        <v>107</v>
      </c>
      <c r="B15" s="43" t="s">
        <v>13</v>
      </c>
      <c r="C15" s="31"/>
      <c r="D15" s="31"/>
      <c r="I15" s="2" t="s">
        <v>34</v>
      </c>
    </row>
    <row r="16" spans="1:9" ht="18" customHeight="1">
      <c r="A16" s="27" t="s">
        <v>38</v>
      </c>
      <c r="B16" s="41">
        <f>$B$6</f>
        <v>42886</v>
      </c>
      <c r="C16" s="31"/>
      <c r="D16" s="49">
        <f>SUM(C13:C15)</f>
        <v>1000</v>
      </c>
    </row>
    <row r="17" spans="1:4" ht="18" customHeight="1">
      <c r="A17" s="27"/>
      <c r="B17" s="27"/>
      <c r="C17" s="31"/>
      <c r="D17" s="31"/>
    </row>
    <row r="18" spans="1:4" ht="18" customHeight="1">
      <c r="A18" s="27" t="s">
        <v>17</v>
      </c>
      <c r="B18" s="41">
        <f>$B$3</f>
        <v>42856</v>
      </c>
      <c r="C18" s="31">
        <v>505.13</v>
      </c>
      <c r="D18" s="31"/>
    </row>
    <row r="19" spans="1:4" ht="18" customHeight="1">
      <c r="A19" s="29"/>
      <c r="B19" s="43" t="s">
        <v>12</v>
      </c>
      <c r="C19" s="31">
        <f>'2017-05 Monthly Report'!C45</f>
        <v>0</v>
      </c>
      <c r="D19" s="31"/>
    </row>
    <row r="20" spans="1:4" ht="18" customHeight="1">
      <c r="A20" s="27"/>
      <c r="B20" s="43" t="s">
        <v>13</v>
      </c>
      <c r="C20" s="31">
        <f>-'2017-05 Monthly Report'!C71</f>
        <v>0</v>
      </c>
      <c r="D20" s="31"/>
    </row>
    <row r="21" spans="1:4" ht="18" customHeight="1">
      <c r="A21" s="27" t="s">
        <v>17</v>
      </c>
      <c r="B21" s="41">
        <f>$B$6</f>
        <v>42886</v>
      </c>
      <c r="C21" s="31"/>
      <c r="D21" s="49">
        <f>SUM(C18:C20)</f>
        <v>505.13</v>
      </c>
    </row>
    <row r="22" spans="1:4" ht="18" customHeight="1">
      <c r="A22" s="27"/>
      <c r="B22" s="27"/>
      <c r="C22" s="31"/>
      <c r="D22" s="50"/>
    </row>
    <row r="23" spans="1:4" ht="18" customHeight="1">
      <c r="A23" s="27"/>
      <c r="B23" s="27"/>
      <c r="C23" s="42"/>
      <c r="D23" s="31"/>
    </row>
    <row r="24" spans="1:4" ht="18" customHeight="1">
      <c r="A24" s="33" t="s">
        <v>11</v>
      </c>
      <c r="B24" s="28"/>
      <c r="C24" s="42"/>
      <c r="D24" s="49">
        <f>+D6+D11+D16+D21</f>
        <v>15470.939999999999</v>
      </c>
    </row>
    <row r="25" spans="1:4" ht="18" customHeight="1">
      <c r="A25" s="34"/>
      <c r="B25" s="34"/>
      <c r="C25" s="45"/>
      <c r="D25" s="45"/>
    </row>
    <row r="26" spans="1:4">
      <c r="A26" s="34"/>
      <c r="B26" s="34"/>
    </row>
    <row r="27" spans="1:4">
      <c r="A27" s="34"/>
      <c r="B27" s="34"/>
    </row>
    <row r="28" spans="1:4">
      <c r="A28" s="34"/>
      <c r="B28" s="34"/>
    </row>
    <row r="29" spans="1:4">
      <c r="A29" s="34"/>
      <c r="B29" s="34"/>
    </row>
    <row r="30" spans="1:4" s="6" customFormat="1">
      <c r="A30" s="47"/>
      <c r="B30" s="47"/>
      <c r="C30" s="46"/>
      <c r="D30" s="46"/>
    </row>
  </sheetData>
  <mergeCells count="1">
    <mergeCell ref="A1:D1"/>
  </mergeCells>
  <printOptions horizontalCentered="1" gridLines="1"/>
  <pageMargins left="0.75" right="0.75" top="1" bottom="1" header="0.5" footer="0.5"/>
  <pageSetup paperSize="5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79"/>
  <sheetViews>
    <sheetView zoomScale="80" zoomScaleNormal="80" workbookViewId="0">
      <selection activeCell="B4" sqref="B4:B78"/>
    </sheetView>
  </sheetViews>
  <sheetFormatPr defaultColWidth="43.85546875" defaultRowHeight="18.75"/>
  <cols>
    <col min="1" max="1" width="46.5703125" style="119" customWidth="1"/>
    <col min="2" max="2" width="15.5703125" style="120" customWidth="1"/>
    <col min="3" max="3" width="17" style="3" bestFit="1" customWidth="1"/>
    <col min="4" max="16384" width="43.85546875" style="3"/>
  </cols>
  <sheetData>
    <row r="1" spans="1:3" ht="15.95" customHeight="1">
      <c r="A1" s="113" t="s">
        <v>37</v>
      </c>
      <c r="B1" s="114"/>
      <c r="C1" s="7"/>
    </row>
    <row r="2" spans="1:3" ht="15.95" customHeight="1">
      <c r="A2" s="115"/>
      <c r="B2" s="116"/>
      <c r="C2" s="7"/>
    </row>
    <row r="3" spans="1:3" ht="15.95" customHeight="1">
      <c r="A3" s="113" t="s">
        <v>35</v>
      </c>
      <c r="B3" s="117" t="s">
        <v>36</v>
      </c>
      <c r="C3" s="7"/>
    </row>
    <row r="4" spans="1:3" ht="16.5">
      <c r="A4" s="93" t="s">
        <v>162</v>
      </c>
      <c r="B4" s="99">
        <v>107.39</v>
      </c>
    </row>
    <row r="5" spans="1:3" ht="16.5">
      <c r="A5" s="93" t="s">
        <v>73</v>
      </c>
      <c r="B5" s="99"/>
    </row>
    <row r="6" spans="1:3" ht="16.5">
      <c r="A6" s="93" t="s">
        <v>157</v>
      </c>
      <c r="B6" s="99">
        <v>567.25</v>
      </c>
    </row>
    <row r="7" spans="1:3" ht="16.5">
      <c r="A7" s="93" t="s">
        <v>81</v>
      </c>
      <c r="B7" s="99"/>
    </row>
    <row r="8" spans="1:3" ht="16.5">
      <c r="A8" s="93" t="s">
        <v>71</v>
      </c>
      <c r="B8" s="99"/>
    </row>
    <row r="9" spans="1:3" ht="16.5">
      <c r="A9" s="93" t="s">
        <v>95</v>
      </c>
      <c r="B9" s="99"/>
    </row>
    <row r="10" spans="1:3" ht="16.5">
      <c r="A10" s="93" t="s">
        <v>93</v>
      </c>
      <c r="B10" s="99"/>
    </row>
    <row r="11" spans="1:3" ht="16.5">
      <c r="A11" s="93" t="s">
        <v>89</v>
      </c>
      <c r="B11" s="99">
        <v>136.59</v>
      </c>
    </row>
    <row r="12" spans="1:3" ht="16.5">
      <c r="A12" s="93" t="s">
        <v>99</v>
      </c>
      <c r="B12" s="99"/>
    </row>
    <row r="13" spans="1:3" ht="16.5">
      <c r="A13" s="93" t="s">
        <v>61</v>
      </c>
      <c r="B13" s="99"/>
    </row>
    <row r="14" spans="1:3" ht="16.5">
      <c r="A14" s="93" t="s">
        <v>100</v>
      </c>
      <c r="B14" s="99">
        <v>300</v>
      </c>
    </row>
    <row r="15" spans="1:3" ht="16.5">
      <c r="A15" s="93" t="s">
        <v>59</v>
      </c>
      <c r="B15" s="99"/>
    </row>
    <row r="16" spans="1:3" ht="16.5">
      <c r="A16" s="93" t="s">
        <v>117</v>
      </c>
      <c r="B16" s="99"/>
    </row>
    <row r="17" spans="1:2" ht="16.5">
      <c r="A17" s="93" t="s">
        <v>111</v>
      </c>
      <c r="B17" s="99">
        <v>61.07</v>
      </c>
    </row>
    <row r="18" spans="1:2" ht="16.5">
      <c r="A18" s="93" t="s">
        <v>76</v>
      </c>
      <c r="B18" s="99"/>
    </row>
    <row r="19" spans="1:2" ht="16.5">
      <c r="A19" s="93" t="s">
        <v>50</v>
      </c>
      <c r="B19" s="99"/>
    </row>
    <row r="20" spans="1:2" ht="16.5">
      <c r="A20" s="93" t="s">
        <v>110</v>
      </c>
      <c r="B20" s="99"/>
    </row>
    <row r="21" spans="1:2" ht="16.5">
      <c r="A21" s="93" t="s">
        <v>48</v>
      </c>
      <c r="B21" s="99"/>
    </row>
    <row r="22" spans="1:2" ht="16.5">
      <c r="A22" s="93" t="s">
        <v>79</v>
      </c>
      <c r="B22" s="99"/>
    </row>
    <row r="23" spans="1:2" ht="16.5">
      <c r="A23" s="93" t="s">
        <v>161</v>
      </c>
      <c r="B23" s="99">
        <v>300</v>
      </c>
    </row>
    <row r="24" spans="1:2" ht="16.5">
      <c r="A24" s="93" t="s">
        <v>77</v>
      </c>
      <c r="B24" s="99"/>
    </row>
    <row r="25" spans="1:2" ht="16.5">
      <c r="A25" s="93" t="s">
        <v>114</v>
      </c>
      <c r="B25" s="99">
        <v>100</v>
      </c>
    </row>
    <row r="26" spans="1:2" ht="16.5">
      <c r="A26" s="93" t="s">
        <v>92</v>
      </c>
      <c r="B26" s="99"/>
    </row>
    <row r="27" spans="1:2" ht="16.5">
      <c r="A27" s="93" t="s">
        <v>90</v>
      </c>
      <c r="B27" s="99"/>
    </row>
    <row r="28" spans="1:2" ht="16.5">
      <c r="A28" s="93" t="s">
        <v>123</v>
      </c>
      <c r="B28" s="99"/>
    </row>
    <row r="29" spans="1:2" ht="16.5">
      <c r="A29" s="93" t="s">
        <v>155</v>
      </c>
      <c r="B29" s="99">
        <v>104.02</v>
      </c>
    </row>
    <row r="30" spans="1:2" ht="16.5">
      <c r="A30" s="93" t="s">
        <v>46</v>
      </c>
      <c r="B30" s="99"/>
    </row>
    <row r="31" spans="1:2" ht="16.5">
      <c r="A31" s="93" t="s">
        <v>47</v>
      </c>
      <c r="B31" s="99"/>
    </row>
    <row r="32" spans="1:2" ht="16.5">
      <c r="A32" s="93" t="s">
        <v>39</v>
      </c>
      <c r="B32" s="99"/>
    </row>
    <row r="33" spans="1:2" ht="16.5">
      <c r="A33" s="93" t="s">
        <v>39</v>
      </c>
      <c r="B33" s="99"/>
    </row>
    <row r="34" spans="1:2" ht="16.5">
      <c r="A34" s="93" t="s">
        <v>152</v>
      </c>
      <c r="B34" s="99">
        <v>178.7</v>
      </c>
    </row>
    <row r="35" spans="1:2" ht="16.5">
      <c r="A35" s="93" t="s">
        <v>82</v>
      </c>
      <c r="B35" s="99"/>
    </row>
    <row r="36" spans="1:2" ht="16.5">
      <c r="A36" s="93" t="s">
        <v>40</v>
      </c>
      <c r="B36" s="99"/>
    </row>
    <row r="37" spans="1:2" ht="16.5">
      <c r="A37" s="93" t="s">
        <v>108</v>
      </c>
      <c r="B37" s="99"/>
    </row>
    <row r="38" spans="1:2" ht="16.5">
      <c r="A38" s="93" t="s">
        <v>65</v>
      </c>
      <c r="B38" s="99"/>
    </row>
    <row r="39" spans="1:2" ht="16.5">
      <c r="A39" s="93" t="s">
        <v>120</v>
      </c>
      <c r="B39" s="99"/>
    </row>
    <row r="40" spans="1:2" ht="16.5">
      <c r="A40" s="93" t="s">
        <v>98</v>
      </c>
      <c r="B40" s="99">
        <v>128</v>
      </c>
    </row>
    <row r="41" spans="1:2" ht="16.5">
      <c r="A41" s="93" t="s">
        <v>185</v>
      </c>
      <c r="B41" s="99">
        <v>35</v>
      </c>
    </row>
    <row r="42" spans="1:2" ht="16.5">
      <c r="A42" s="93" t="s">
        <v>101</v>
      </c>
      <c r="B42" s="99">
        <v>30.5</v>
      </c>
    </row>
    <row r="43" spans="1:2" ht="16.5">
      <c r="A43" s="93" t="s">
        <v>127</v>
      </c>
      <c r="B43" s="99"/>
    </row>
    <row r="44" spans="1:2" ht="16.5">
      <c r="A44" s="93" t="s">
        <v>112</v>
      </c>
      <c r="B44" s="99"/>
    </row>
    <row r="45" spans="1:2" ht="16.5">
      <c r="A45" s="93" t="s">
        <v>147</v>
      </c>
      <c r="B45" s="99">
        <v>224</v>
      </c>
    </row>
    <row r="46" spans="1:2" ht="16.5">
      <c r="A46" s="93" t="s">
        <v>58</v>
      </c>
      <c r="B46" s="99">
        <v>105.51</v>
      </c>
    </row>
    <row r="47" spans="1:2" ht="16.5">
      <c r="A47" s="93" t="s">
        <v>69</v>
      </c>
      <c r="B47" s="99"/>
    </row>
    <row r="48" spans="1:2" ht="16.5">
      <c r="A48" s="93" t="s">
        <v>144</v>
      </c>
      <c r="B48" s="99">
        <v>12.71</v>
      </c>
    </row>
    <row r="49" spans="1:2" ht="16.5">
      <c r="A49" s="93" t="s">
        <v>119</v>
      </c>
      <c r="B49" s="99"/>
    </row>
    <row r="50" spans="1:2" ht="16.5">
      <c r="A50" s="103" t="s">
        <v>54</v>
      </c>
      <c r="B50" s="99"/>
    </row>
    <row r="51" spans="1:2" ht="16.5">
      <c r="A51" s="93" t="s">
        <v>74</v>
      </c>
      <c r="B51" s="99"/>
    </row>
    <row r="52" spans="1:2" ht="16.5">
      <c r="A52" s="93" t="s">
        <v>121</v>
      </c>
      <c r="B52" s="99"/>
    </row>
    <row r="53" spans="1:2" ht="16.5">
      <c r="A53" s="93" t="s">
        <v>55</v>
      </c>
      <c r="B53" s="99"/>
    </row>
    <row r="54" spans="1:2" ht="16.5">
      <c r="A54" s="93" t="s">
        <v>43</v>
      </c>
      <c r="B54" s="99"/>
    </row>
    <row r="55" spans="1:2" ht="16.5">
      <c r="A55" s="93" t="s">
        <v>125</v>
      </c>
      <c r="B55" s="99">
        <v>88</v>
      </c>
    </row>
    <row r="56" spans="1:2" ht="16.5">
      <c r="A56" s="93" t="s">
        <v>60</v>
      </c>
      <c r="B56" s="99"/>
    </row>
    <row r="57" spans="1:2" ht="16.5">
      <c r="A57" s="93" t="s">
        <v>103</v>
      </c>
      <c r="B57" s="99"/>
    </row>
    <row r="58" spans="1:2" ht="16.5">
      <c r="A58" s="93" t="s">
        <v>96</v>
      </c>
      <c r="B58" s="99">
        <v>40</v>
      </c>
    </row>
    <row r="59" spans="1:2" ht="16.5">
      <c r="A59" s="93" t="s">
        <v>175</v>
      </c>
      <c r="B59" s="99">
        <v>134</v>
      </c>
    </row>
    <row r="60" spans="1:2" ht="16.5">
      <c r="A60" s="93" t="s">
        <v>118</v>
      </c>
      <c r="B60" s="99">
        <v>77.13</v>
      </c>
    </row>
    <row r="61" spans="1:2" ht="16.5">
      <c r="A61" s="93" t="s">
        <v>86</v>
      </c>
      <c r="B61" s="99">
        <v>194.85</v>
      </c>
    </row>
    <row r="62" spans="1:2" ht="16.5">
      <c r="A62" s="93" t="s">
        <v>113</v>
      </c>
      <c r="B62" s="99"/>
    </row>
    <row r="63" spans="1:2" ht="16.5">
      <c r="A63" s="93" t="s">
        <v>163</v>
      </c>
      <c r="B63" s="99">
        <v>2109.9299999999998</v>
      </c>
    </row>
    <row r="64" spans="1:2" ht="16.5">
      <c r="A64" s="93" t="s">
        <v>122</v>
      </c>
      <c r="B64" s="99"/>
    </row>
    <row r="65" spans="1:2" ht="16.5">
      <c r="A65" s="93" t="s">
        <v>160</v>
      </c>
      <c r="B65" s="99">
        <v>20</v>
      </c>
    </row>
    <row r="66" spans="1:2" ht="16.5">
      <c r="A66" s="93" t="s">
        <v>83</v>
      </c>
      <c r="B66" s="99"/>
    </row>
    <row r="67" spans="1:2" ht="16.5">
      <c r="A67" s="93" t="s">
        <v>130</v>
      </c>
      <c r="B67" s="99"/>
    </row>
    <row r="68" spans="1:2" ht="16.5">
      <c r="A68" s="93" t="s">
        <v>131</v>
      </c>
      <c r="B68" s="99"/>
    </row>
    <row r="69" spans="1:2" ht="16.5">
      <c r="A69" s="93" t="s">
        <v>115</v>
      </c>
      <c r="B69" s="99"/>
    </row>
    <row r="70" spans="1:2" ht="16.5">
      <c r="A70" s="93" t="s">
        <v>87</v>
      </c>
      <c r="B70" s="99"/>
    </row>
    <row r="71" spans="1:2" ht="16.5">
      <c r="A71" s="104" t="s">
        <v>180</v>
      </c>
      <c r="B71" s="99">
        <v>124.61</v>
      </c>
    </row>
    <row r="72" spans="1:2" ht="16.5">
      <c r="A72" s="93" t="s">
        <v>80</v>
      </c>
      <c r="B72" s="99">
        <v>65.59</v>
      </c>
    </row>
    <row r="73" spans="1:2" ht="16.5">
      <c r="A73" s="93" t="s">
        <v>63</v>
      </c>
      <c r="B73" s="99"/>
    </row>
    <row r="74" spans="1:2" ht="16.5">
      <c r="A74" s="93" t="s">
        <v>164</v>
      </c>
      <c r="B74" s="99"/>
    </row>
    <row r="75" spans="1:2" ht="16.5">
      <c r="A75" s="142" t="s">
        <v>91</v>
      </c>
      <c r="B75" s="99"/>
    </row>
    <row r="76" spans="1:2" ht="16.5">
      <c r="A76" s="142" t="s">
        <v>173</v>
      </c>
      <c r="B76" s="99">
        <v>182.64</v>
      </c>
    </row>
    <row r="77" spans="1:2" ht="16.5">
      <c r="A77" s="142" t="s">
        <v>189</v>
      </c>
      <c r="B77" s="99">
        <v>144.9</v>
      </c>
    </row>
    <row r="78" spans="1:2" ht="16.5">
      <c r="A78" s="142" t="s">
        <v>52</v>
      </c>
      <c r="B78" s="99">
        <v>142.31</v>
      </c>
    </row>
    <row r="79" spans="1:2">
      <c r="A79" s="118"/>
      <c r="B79" s="67">
        <f>SUM(B4:B78)</f>
        <v>5714.7</v>
      </c>
    </row>
  </sheetData>
  <sortState ref="A1:B3">
    <sortCondition ref="A1:A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104"/>
  <sheetViews>
    <sheetView topLeftCell="A78" workbookViewId="0">
      <selection activeCell="A9" sqref="A9:A83"/>
    </sheetView>
  </sheetViews>
  <sheetFormatPr defaultRowHeight="15"/>
  <cols>
    <col min="1" max="1" width="27.7109375" style="22" customWidth="1"/>
    <col min="2" max="2" width="8.140625" style="23" customWidth="1"/>
    <col min="3" max="3" width="10.7109375" style="22" customWidth="1"/>
    <col min="4" max="4" width="8.140625" style="22" customWidth="1"/>
    <col min="5" max="5" width="9.28515625" style="88" customWidth="1"/>
    <col min="6" max="6" width="8.85546875" style="22" customWidth="1"/>
    <col min="7" max="7" width="10.85546875" style="127" customWidth="1"/>
    <col min="8" max="8" width="11.28515625" style="1" customWidth="1"/>
  </cols>
  <sheetData>
    <row r="1" spans="1:7" ht="33">
      <c r="A1" s="112" t="s">
        <v>25</v>
      </c>
      <c r="B1" s="89" t="s">
        <v>24</v>
      </c>
      <c r="C1" s="90" t="s">
        <v>21</v>
      </c>
      <c r="D1" s="110" t="s">
        <v>20</v>
      </c>
      <c r="E1" s="111" t="s">
        <v>22</v>
      </c>
      <c r="F1" s="91" t="s">
        <v>23</v>
      </c>
      <c r="G1" s="92" t="s">
        <v>19</v>
      </c>
    </row>
    <row r="2" spans="1:7" ht="16.5" hidden="1">
      <c r="A2" s="93" t="s">
        <v>53</v>
      </c>
      <c r="B2" s="94"/>
      <c r="C2" s="95" t="s">
        <v>2</v>
      </c>
      <c r="D2" s="96"/>
      <c r="E2" s="97"/>
      <c r="F2" s="98"/>
      <c r="G2" s="99">
        <v>0</v>
      </c>
    </row>
    <row r="3" spans="1:7" ht="16.5" hidden="1">
      <c r="A3" s="93" t="s">
        <v>42</v>
      </c>
      <c r="B3" s="94"/>
      <c r="C3" s="95" t="s">
        <v>2</v>
      </c>
      <c r="D3" s="96"/>
      <c r="E3" s="97"/>
      <c r="F3" s="98"/>
      <c r="G3" s="99">
        <v>0</v>
      </c>
    </row>
    <row r="4" spans="1:7" ht="16.5" hidden="1">
      <c r="A4" s="93" t="s">
        <v>43</v>
      </c>
      <c r="B4" s="94"/>
      <c r="C4" s="95" t="s">
        <v>2</v>
      </c>
      <c r="D4" s="96"/>
      <c r="E4" s="97"/>
      <c r="F4" s="98"/>
      <c r="G4" s="99">
        <v>0</v>
      </c>
    </row>
    <row r="5" spans="1:7" ht="16.5" hidden="1">
      <c r="A5" s="93" t="s">
        <v>44</v>
      </c>
      <c r="B5" s="94"/>
      <c r="C5" s="95" t="s">
        <v>2</v>
      </c>
      <c r="D5" s="96"/>
      <c r="E5" s="97"/>
      <c r="F5" s="98"/>
      <c r="G5" s="99">
        <v>0</v>
      </c>
    </row>
    <row r="6" spans="1:7" ht="16.5" hidden="1">
      <c r="A6" s="93" t="s">
        <v>49</v>
      </c>
      <c r="B6" s="94"/>
      <c r="C6" s="95" t="s">
        <v>2</v>
      </c>
      <c r="D6" s="96"/>
      <c r="E6" s="97"/>
      <c r="F6" s="98"/>
      <c r="G6" s="99">
        <v>0</v>
      </c>
    </row>
    <row r="7" spans="1:7" ht="16.5" hidden="1">
      <c r="A7" s="93" t="s">
        <v>51</v>
      </c>
      <c r="B7" s="94"/>
      <c r="C7" s="95" t="s">
        <v>2</v>
      </c>
      <c r="D7" s="96"/>
      <c r="E7" s="97"/>
      <c r="F7" s="98"/>
      <c r="G7" s="99">
        <v>0</v>
      </c>
    </row>
    <row r="8" spans="1:7" ht="16.5" hidden="1">
      <c r="A8" s="93" t="s">
        <v>45</v>
      </c>
      <c r="B8" s="94" t="s">
        <v>34</v>
      </c>
      <c r="C8" s="95" t="s">
        <v>2</v>
      </c>
      <c r="D8" s="96"/>
      <c r="E8" s="97"/>
      <c r="F8" s="98"/>
      <c r="G8" s="99">
        <v>0</v>
      </c>
    </row>
    <row r="9" spans="1:7" ht="16.5">
      <c r="A9" s="93" t="s">
        <v>162</v>
      </c>
      <c r="B9" s="94"/>
      <c r="C9" s="95" t="s">
        <v>2</v>
      </c>
      <c r="D9" s="96" t="s">
        <v>159</v>
      </c>
      <c r="E9" s="97"/>
      <c r="F9" s="98"/>
      <c r="G9" s="99">
        <v>107.39</v>
      </c>
    </row>
    <row r="10" spans="1:7" ht="16.5">
      <c r="A10" s="93" t="s">
        <v>73</v>
      </c>
      <c r="B10" s="94"/>
      <c r="C10" s="95" t="s">
        <v>2</v>
      </c>
      <c r="D10" s="96" t="s">
        <v>18</v>
      </c>
      <c r="E10" s="100"/>
      <c r="F10" s="106"/>
      <c r="G10" s="99"/>
    </row>
    <row r="11" spans="1:7" ht="16.5">
      <c r="A11" s="93" t="s">
        <v>157</v>
      </c>
      <c r="B11" s="94"/>
      <c r="C11" s="95" t="s">
        <v>2</v>
      </c>
      <c r="D11" s="96" t="s">
        <v>18</v>
      </c>
      <c r="E11" s="100">
        <v>4609</v>
      </c>
      <c r="F11" s="106" t="s">
        <v>158</v>
      </c>
      <c r="G11" s="99">
        <v>567.25</v>
      </c>
    </row>
    <row r="12" spans="1:7" ht="16.5">
      <c r="A12" s="93" t="s">
        <v>81</v>
      </c>
      <c r="B12" s="94"/>
      <c r="C12" s="95" t="s">
        <v>2</v>
      </c>
      <c r="D12" s="96" t="s">
        <v>78</v>
      </c>
      <c r="E12" s="100"/>
      <c r="F12" s="106"/>
      <c r="G12" s="99"/>
    </row>
    <row r="13" spans="1:7" ht="16.5">
      <c r="A13" s="93" t="s">
        <v>71</v>
      </c>
      <c r="B13" s="94" t="s">
        <v>72</v>
      </c>
      <c r="C13" s="95" t="s">
        <v>2</v>
      </c>
      <c r="D13" s="96" t="s">
        <v>18</v>
      </c>
      <c r="E13" s="100"/>
      <c r="F13" s="106"/>
      <c r="G13" s="99"/>
    </row>
    <row r="14" spans="1:7" ht="16.5">
      <c r="A14" s="93" t="s">
        <v>95</v>
      </c>
      <c r="B14" s="94"/>
      <c r="C14" s="95" t="s">
        <v>2</v>
      </c>
      <c r="D14" s="96"/>
      <c r="E14" s="100"/>
      <c r="F14" s="106"/>
      <c r="G14" s="99"/>
    </row>
    <row r="15" spans="1:7" ht="16.5">
      <c r="A15" s="93" t="s">
        <v>93</v>
      </c>
      <c r="B15" s="94" t="s">
        <v>94</v>
      </c>
      <c r="C15" s="95" t="s">
        <v>2</v>
      </c>
      <c r="D15" s="96" t="s">
        <v>56</v>
      </c>
      <c r="E15" s="100"/>
      <c r="F15" s="106"/>
      <c r="G15" s="99"/>
    </row>
    <row r="16" spans="1:7" ht="16.5">
      <c r="A16" s="93" t="s">
        <v>89</v>
      </c>
      <c r="B16" s="94"/>
      <c r="C16" s="95" t="s">
        <v>2</v>
      </c>
      <c r="D16" s="96" t="s">
        <v>18</v>
      </c>
      <c r="E16" s="100" t="s">
        <v>135</v>
      </c>
      <c r="F16" s="107" t="s">
        <v>136</v>
      </c>
      <c r="G16" s="99">
        <v>136.59</v>
      </c>
    </row>
    <row r="17" spans="1:7" ht="16.5">
      <c r="A17" s="93" t="s">
        <v>99</v>
      </c>
      <c r="B17" s="94"/>
      <c r="C17" s="95" t="s">
        <v>2</v>
      </c>
      <c r="D17" s="96" t="s">
        <v>56</v>
      </c>
      <c r="E17" s="100"/>
      <c r="F17" s="106"/>
      <c r="G17" s="99"/>
    </row>
    <row r="18" spans="1:7" ht="16.5">
      <c r="A18" s="93" t="s">
        <v>61</v>
      </c>
      <c r="B18" s="101"/>
      <c r="C18" s="95" t="s">
        <v>2</v>
      </c>
      <c r="D18" s="96" t="s">
        <v>56</v>
      </c>
      <c r="E18" s="100"/>
      <c r="F18" s="106"/>
      <c r="G18" s="99"/>
    </row>
    <row r="19" spans="1:7" ht="16.5">
      <c r="A19" s="93" t="s">
        <v>100</v>
      </c>
      <c r="B19" s="94"/>
      <c r="C19" s="95" t="s">
        <v>2</v>
      </c>
      <c r="D19" s="96" t="s">
        <v>56</v>
      </c>
      <c r="E19" s="100" t="s">
        <v>138</v>
      </c>
      <c r="F19" s="122" t="s">
        <v>139</v>
      </c>
      <c r="G19" s="99">
        <v>300</v>
      </c>
    </row>
    <row r="20" spans="1:7" ht="16.5">
      <c r="A20" s="93" t="s">
        <v>59</v>
      </c>
      <c r="B20" s="94"/>
      <c r="C20" s="95" t="s">
        <v>2</v>
      </c>
      <c r="D20" s="96" t="s">
        <v>56</v>
      </c>
      <c r="E20" s="100"/>
      <c r="F20" s="106"/>
      <c r="G20" s="99"/>
    </row>
    <row r="21" spans="1:7" ht="16.5">
      <c r="A21" s="93" t="s">
        <v>117</v>
      </c>
      <c r="B21" s="94"/>
      <c r="C21" s="95" t="s">
        <v>2</v>
      </c>
      <c r="D21" s="96" t="s">
        <v>56</v>
      </c>
      <c r="E21" s="100"/>
      <c r="F21" s="106"/>
      <c r="G21" s="99"/>
    </row>
    <row r="22" spans="1:7" ht="16.5">
      <c r="A22" s="93" t="s">
        <v>111</v>
      </c>
      <c r="B22" s="94"/>
      <c r="C22" s="95" t="s">
        <v>2</v>
      </c>
      <c r="D22" s="96" t="s">
        <v>18</v>
      </c>
      <c r="E22" s="100" t="s">
        <v>171</v>
      </c>
      <c r="F22" s="106" t="s">
        <v>172</v>
      </c>
      <c r="G22" s="99">
        <v>61.07</v>
      </c>
    </row>
    <row r="23" spans="1:7" ht="16.5">
      <c r="A23" s="93" t="s">
        <v>76</v>
      </c>
      <c r="B23" s="94"/>
      <c r="C23" s="95" t="s">
        <v>2</v>
      </c>
      <c r="D23" s="96" t="s">
        <v>18</v>
      </c>
      <c r="E23" s="100"/>
      <c r="F23" s="106"/>
      <c r="G23" s="99"/>
    </row>
    <row r="24" spans="1:7" ht="16.5">
      <c r="A24" s="93" t="s">
        <v>50</v>
      </c>
      <c r="B24" s="94"/>
      <c r="C24" s="95" t="s">
        <v>2</v>
      </c>
      <c r="D24" s="96"/>
      <c r="E24" s="100"/>
      <c r="F24" s="106"/>
      <c r="G24" s="99"/>
    </row>
    <row r="25" spans="1:7" ht="16.5">
      <c r="A25" s="93" t="s">
        <v>110</v>
      </c>
      <c r="B25" s="94"/>
      <c r="C25" s="95" t="s">
        <v>2</v>
      </c>
      <c r="D25" s="96" t="s">
        <v>18</v>
      </c>
      <c r="E25" s="100"/>
      <c r="F25" s="106"/>
      <c r="G25" s="99"/>
    </row>
    <row r="26" spans="1:7" ht="16.5">
      <c r="A26" s="93" t="s">
        <v>48</v>
      </c>
      <c r="B26" s="94"/>
      <c r="C26" s="95" t="s">
        <v>2</v>
      </c>
      <c r="D26" s="96"/>
      <c r="E26" s="100"/>
      <c r="F26" s="106"/>
      <c r="G26" s="99"/>
    </row>
    <row r="27" spans="1:7" ht="16.5">
      <c r="A27" s="93" t="s">
        <v>79</v>
      </c>
      <c r="B27" s="94"/>
      <c r="C27" s="95" t="s">
        <v>2</v>
      </c>
      <c r="D27" s="96" t="s">
        <v>78</v>
      </c>
      <c r="E27" s="100"/>
      <c r="F27" s="106"/>
      <c r="G27" s="99"/>
    </row>
    <row r="28" spans="1:7" ht="16.5">
      <c r="A28" s="93" t="s">
        <v>161</v>
      </c>
      <c r="B28" s="94"/>
      <c r="C28" s="95" t="s">
        <v>2</v>
      </c>
      <c r="D28" s="96" t="s">
        <v>159</v>
      </c>
      <c r="E28" s="100" t="s">
        <v>148</v>
      </c>
      <c r="F28" s="106"/>
      <c r="G28" s="99">
        <v>300</v>
      </c>
    </row>
    <row r="29" spans="1:7" ht="16.5">
      <c r="A29" s="93" t="s">
        <v>77</v>
      </c>
      <c r="B29" s="94"/>
      <c r="C29" s="95" t="s">
        <v>2</v>
      </c>
      <c r="D29" s="96" t="s">
        <v>78</v>
      </c>
      <c r="E29" s="100"/>
      <c r="F29" s="106"/>
      <c r="G29" s="99"/>
    </row>
    <row r="30" spans="1:7" ht="16.5">
      <c r="A30" s="93" t="s">
        <v>114</v>
      </c>
      <c r="B30" s="94"/>
      <c r="C30" s="95" t="s">
        <v>2</v>
      </c>
      <c r="D30" s="96" t="s">
        <v>56</v>
      </c>
      <c r="E30" s="100" t="s">
        <v>148</v>
      </c>
      <c r="F30" s="106" t="s">
        <v>150</v>
      </c>
      <c r="G30" s="99">
        <v>100</v>
      </c>
    </row>
    <row r="31" spans="1:7" ht="16.5">
      <c r="A31" s="93" t="s">
        <v>92</v>
      </c>
      <c r="B31" s="94"/>
      <c r="C31" s="95" t="s">
        <v>2</v>
      </c>
      <c r="D31" s="96" t="s">
        <v>18</v>
      </c>
      <c r="E31" s="100"/>
      <c r="F31" s="106"/>
      <c r="G31" s="99"/>
    </row>
    <row r="32" spans="1:7" ht="16.5">
      <c r="A32" s="93" t="s">
        <v>90</v>
      </c>
      <c r="B32" s="94"/>
      <c r="C32" s="95" t="s">
        <v>2</v>
      </c>
      <c r="D32" s="96" t="s">
        <v>18</v>
      </c>
      <c r="E32" s="100"/>
      <c r="F32" s="106"/>
      <c r="G32" s="99"/>
    </row>
    <row r="33" spans="1:8 16381:16381" ht="16.5">
      <c r="A33" s="93" t="s">
        <v>123</v>
      </c>
      <c r="B33" s="94" t="s">
        <v>124</v>
      </c>
      <c r="C33" s="95" t="s">
        <v>2</v>
      </c>
      <c r="D33" s="96" t="s">
        <v>18</v>
      </c>
      <c r="E33" s="100"/>
      <c r="F33" s="108"/>
      <c r="G33" s="99"/>
    </row>
    <row r="34" spans="1:8 16381:16381" ht="16.5">
      <c r="A34" s="93" t="s">
        <v>155</v>
      </c>
      <c r="B34" s="94"/>
      <c r="C34" s="95" t="s">
        <v>2</v>
      </c>
      <c r="D34" s="96" t="s">
        <v>18</v>
      </c>
      <c r="E34" s="100" t="s">
        <v>156</v>
      </c>
      <c r="F34" s="108">
        <v>22157170</v>
      </c>
      <c r="G34" s="99">
        <v>104.02</v>
      </c>
    </row>
    <row r="35" spans="1:8 16381:16381" ht="16.5">
      <c r="A35" s="93" t="s">
        <v>46</v>
      </c>
      <c r="B35" s="94"/>
      <c r="C35" s="95" t="s">
        <v>2</v>
      </c>
      <c r="D35" s="96"/>
      <c r="E35" s="100"/>
      <c r="F35" s="106"/>
      <c r="G35" s="99"/>
      <c r="XFA35" s="24">
        <f>SUM(G35:XEZ35)</f>
        <v>0</v>
      </c>
    </row>
    <row r="36" spans="1:8 16381:16381" ht="16.5">
      <c r="A36" s="93" t="s">
        <v>47</v>
      </c>
      <c r="B36" s="94"/>
      <c r="C36" s="95" t="s">
        <v>2</v>
      </c>
      <c r="D36" s="96"/>
      <c r="E36" s="100"/>
      <c r="F36" s="106"/>
      <c r="G36" s="99"/>
    </row>
    <row r="37" spans="1:8 16381:16381" ht="16.5">
      <c r="A37" s="93" t="s">
        <v>39</v>
      </c>
      <c r="B37" s="101" t="s">
        <v>57</v>
      </c>
      <c r="C37" s="95" t="s">
        <v>2</v>
      </c>
      <c r="D37" s="96" t="s">
        <v>56</v>
      </c>
      <c r="E37" s="100"/>
      <c r="F37" s="106"/>
      <c r="G37" s="99"/>
    </row>
    <row r="38" spans="1:8 16381:16381" ht="16.5">
      <c r="A38" s="93" t="s">
        <v>39</v>
      </c>
      <c r="B38" s="101" t="s">
        <v>57</v>
      </c>
      <c r="C38" s="95" t="s">
        <v>2</v>
      </c>
      <c r="D38" s="96" t="s">
        <v>18</v>
      </c>
      <c r="E38" s="100"/>
      <c r="F38" s="106"/>
      <c r="G38" s="99"/>
    </row>
    <row r="39" spans="1:8 16381:16381" ht="16.5">
      <c r="A39" s="93" t="s">
        <v>152</v>
      </c>
      <c r="B39" s="94" t="s">
        <v>62</v>
      </c>
      <c r="C39" s="95" t="s">
        <v>2</v>
      </c>
      <c r="D39" s="96" t="s">
        <v>18</v>
      </c>
      <c r="E39" s="100" t="s">
        <v>153</v>
      </c>
      <c r="F39" s="106" t="s">
        <v>154</v>
      </c>
      <c r="G39" s="99">
        <v>178.7</v>
      </c>
    </row>
    <row r="40" spans="1:8 16381:16381" ht="16.5">
      <c r="A40" s="93" t="s">
        <v>82</v>
      </c>
      <c r="B40" s="94"/>
      <c r="C40" s="95" t="s">
        <v>2</v>
      </c>
      <c r="D40" s="96" t="s">
        <v>56</v>
      </c>
      <c r="E40" s="100"/>
      <c r="F40" s="106"/>
      <c r="G40" s="99"/>
    </row>
    <row r="41" spans="1:8 16381:16381" ht="16.5">
      <c r="A41" s="93" t="s">
        <v>40</v>
      </c>
      <c r="B41" s="94" t="s">
        <v>41</v>
      </c>
      <c r="C41" s="95" t="s">
        <v>2</v>
      </c>
      <c r="D41" s="96" t="s">
        <v>18</v>
      </c>
      <c r="E41" s="100"/>
      <c r="F41" s="106"/>
      <c r="G41" s="99"/>
      <c r="H41" s="1" t="s">
        <v>34</v>
      </c>
    </row>
    <row r="42" spans="1:8 16381:16381" ht="16.5">
      <c r="A42" s="93" t="s">
        <v>108</v>
      </c>
      <c r="B42" s="94"/>
      <c r="C42" s="95" t="s">
        <v>2</v>
      </c>
      <c r="D42" s="96" t="s">
        <v>18</v>
      </c>
      <c r="E42" s="100"/>
      <c r="F42" s="106"/>
      <c r="G42" s="99"/>
    </row>
    <row r="43" spans="1:8 16381:16381" ht="16.5">
      <c r="A43" s="93" t="s">
        <v>65</v>
      </c>
      <c r="B43" s="94" t="s">
        <v>66</v>
      </c>
      <c r="C43" s="95" t="s">
        <v>2</v>
      </c>
      <c r="D43" s="96" t="s">
        <v>18</v>
      </c>
      <c r="E43" s="100"/>
      <c r="F43" s="106"/>
      <c r="G43" s="99"/>
    </row>
    <row r="44" spans="1:8 16381:16381" ht="16.5">
      <c r="A44" s="93" t="s">
        <v>120</v>
      </c>
      <c r="B44" s="94"/>
      <c r="C44" s="95" t="s">
        <v>2</v>
      </c>
      <c r="D44" s="96" t="s">
        <v>18</v>
      </c>
      <c r="E44" s="100"/>
      <c r="F44" s="106"/>
      <c r="G44" s="99"/>
    </row>
    <row r="45" spans="1:8 16381:16381" ht="16.5">
      <c r="A45" s="93" t="s">
        <v>98</v>
      </c>
      <c r="B45" s="94"/>
      <c r="C45" s="95" t="s">
        <v>2</v>
      </c>
      <c r="D45" s="96" t="s">
        <v>18</v>
      </c>
      <c r="E45" s="100" t="s">
        <v>140</v>
      </c>
      <c r="F45" s="106" t="s">
        <v>142</v>
      </c>
      <c r="G45" s="99">
        <v>128</v>
      </c>
    </row>
    <row r="46" spans="1:8 16381:16381" ht="16.5">
      <c r="A46" s="93" t="s">
        <v>185</v>
      </c>
      <c r="B46" s="94"/>
      <c r="C46" s="95" t="s">
        <v>2</v>
      </c>
      <c r="D46" s="96" t="s">
        <v>18</v>
      </c>
      <c r="E46" s="100" t="s">
        <v>182</v>
      </c>
      <c r="F46" s="106" t="s">
        <v>186</v>
      </c>
      <c r="G46" s="99">
        <v>35</v>
      </c>
    </row>
    <row r="47" spans="1:8 16381:16381" ht="16.5">
      <c r="A47" s="93" t="s">
        <v>101</v>
      </c>
      <c r="B47" s="94" t="s">
        <v>102</v>
      </c>
      <c r="C47" s="95" t="s">
        <v>2</v>
      </c>
      <c r="D47" s="96" t="s">
        <v>18</v>
      </c>
      <c r="E47" s="100" t="s">
        <v>171</v>
      </c>
      <c r="F47" s="122" t="s">
        <v>184</v>
      </c>
      <c r="G47" s="99">
        <v>30.5</v>
      </c>
    </row>
    <row r="48" spans="1:8 16381:16381" ht="16.5">
      <c r="A48" s="93" t="s">
        <v>127</v>
      </c>
      <c r="B48" s="94" t="s">
        <v>128</v>
      </c>
      <c r="C48" s="95" t="s">
        <v>2</v>
      </c>
      <c r="D48" s="96" t="s">
        <v>18</v>
      </c>
      <c r="E48" s="100"/>
      <c r="F48" s="106"/>
      <c r="G48" s="99"/>
    </row>
    <row r="49" spans="1:7" ht="16.5">
      <c r="A49" s="93" t="s">
        <v>112</v>
      </c>
      <c r="B49" s="94"/>
      <c r="C49" s="95" t="s">
        <v>2</v>
      </c>
      <c r="D49" s="96" t="s">
        <v>18</v>
      </c>
      <c r="E49" s="100"/>
      <c r="F49" s="106"/>
      <c r="G49" s="99"/>
    </row>
    <row r="50" spans="1:7" ht="16.5">
      <c r="A50" s="93" t="s">
        <v>147</v>
      </c>
      <c r="B50" s="94"/>
      <c r="C50" s="95" t="s">
        <v>2</v>
      </c>
      <c r="D50" s="96" t="s">
        <v>18</v>
      </c>
      <c r="E50" s="100" t="s">
        <v>148</v>
      </c>
      <c r="F50" s="106" t="s">
        <v>149</v>
      </c>
      <c r="G50" s="99">
        <v>224</v>
      </c>
    </row>
    <row r="51" spans="1:7" ht="16.5">
      <c r="A51" s="93" t="s">
        <v>58</v>
      </c>
      <c r="B51" s="101"/>
      <c r="C51" s="95" t="s">
        <v>2</v>
      </c>
      <c r="D51" s="96" t="s">
        <v>56</v>
      </c>
      <c r="E51" s="102" t="s">
        <v>140</v>
      </c>
      <c r="F51" s="106" t="s">
        <v>141</v>
      </c>
      <c r="G51" s="99">
        <v>105.51</v>
      </c>
    </row>
    <row r="52" spans="1:7" ht="16.5">
      <c r="A52" s="93" t="s">
        <v>69</v>
      </c>
      <c r="B52" s="94" t="s">
        <v>70</v>
      </c>
      <c r="C52" s="95" t="s">
        <v>2</v>
      </c>
      <c r="D52" s="96" t="s">
        <v>18</v>
      </c>
      <c r="E52" s="100"/>
      <c r="F52" s="106"/>
      <c r="G52" s="99"/>
    </row>
    <row r="53" spans="1:7" ht="16.5">
      <c r="A53" s="93" t="s">
        <v>144</v>
      </c>
      <c r="B53" s="94" t="s">
        <v>145</v>
      </c>
      <c r="C53" s="95" t="s">
        <v>2</v>
      </c>
      <c r="D53" s="96" t="s">
        <v>18</v>
      </c>
      <c r="E53" s="100" t="s">
        <v>135</v>
      </c>
      <c r="F53" s="122" t="s">
        <v>146</v>
      </c>
      <c r="G53" s="99">
        <v>12.71</v>
      </c>
    </row>
    <row r="54" spans="1:7" ht="16.5">
      <c r="A54" s="93" t="s">
        <v>119</v>
      </c>
      <c r="B54" s="94"/>
      <c r="C54" s="95" t="s">
        <v>2</v>
      </c>
      <c r="D54" s="96" t="s">
        <v>18</v>
      </c>
      <c r="E54" s="100"/>
      <c r="F54" s="106"/>
      <c r="G54" s="99"/>
    </row>
    <row r="55" spans="1:7" ht="16.5">
      <c r="A55" s="93" t="s">
        <v>54</v>
      </c>
      <c r="B55" s="94" t="s">
        <v>97</v>
      </c>
      <c r="C55" s="95" t="s">
        <v>2</v>
      </c>
      <c r="D55" s="96" t="s">
        <v>18</v>
      </c>
      <c r="E55" s="100"/>
      <c r="F55" s="106"/>
      <c r="G55" s="99"/>
    </row>
    <row r="56" spans="1:7" ht="16.5">
      <c r="A56" s="103" t="s">
        <v>74</v>
      </c>
      <c r="B56" s="94" t="s">
        <v>75</v>
      </c>
      <c r="C56" s="95" t="s">
        <v>2</v>
      </c>
      <c r="D56" s="96" t="s">
        <v>18</v>
      </c>
      <c r="E56" s="100"/>
      <c r="F56" s="106"/>
      <c r="G56" s="99"/>
    </row>
    <row r="57" spans="1:7" ht="16.5">
      <c r="A57" s="93" t="s">
        <v>121</v>
      </c>
      <c r="B57" s="94"/>
      <c r="C57" s="95" t="s">
        <v>2</v>
      </c>
      <c r="D57" s="96" t="s">
        <v>18</v>
      </c>
      <c r="E57" s="100"/>
      <c r="F57" s="106"/>
      <c r="G57" s="99"/>
    </row>
    <row r="58" spans="1:7" ht="16.5">
      <c r="A58" s="93" t="s">
        <v>55</v>
      </c>
      <c r="B58" s="101"/>
      <c r="C58" s="95" t="s">
        <v>2</v>
      </c>
      <c r="D58" s="96" t="s">
        <v>18</v>
      </c>
      <c r="E58" s="100"/>
      <c r="F58" s="106"/>
      <c r="G58" s="99"/>
    </row>
    <row r="59" spans="1:7" ht="16.5">
      <c r="A59" s="93" t="s">
        <v>43</v>
      </c>
      <c r="B59" s="101"/>
      <c r="C59" s="95" t="s">
        <v>2</v>
      </c>
      <c r="D59" s="96" t="s">
        <v>18</v>
      </c>
      <c r="E59" s="100"/>
      <c r="F59" s="106"/>
      <c r="G59" s="99"/>
    </row>
    <row r="60" spans="1:7" ht="16.5">
      <c r="A60" s="93" t="s">
        <v>125</v>
      </c>
      <c r="B60" s="101"/>
      <c r="C60" s="95" t="s">
        <v>2</v>
      </c>
      <c r="D60" s="96" t="s">
        <v>18</v>
      </c>
      <c r="E60" s="100" t="s">
        <v>129</v>
      </c>
      <c r="F60" s="106" t="s">
        <v>151</v>
      </c>
      <c r="G60" s="99">
        <v>88</v>
      </c>
    </row>
    <row r="61" spans="1:7" ht="16.5">
      <c r="A61" s="93" t="s">
        <v>60</v>
      </c>
      <c r="B61" s="101"/>
      <c r="C61" s="95" t="s">
        <v>2</v>
      </c>
      <c r="D61" s="96" t="s">
        <v>56</v>
      </c>
      <c r="E61" s="100"/>
      <c r="F61" s="106"/>
      <c r="G61" s="99"/>
    </row>
    <row r="62" spans="1:7" ht="16.5">
      <c r="A62" s="93" t="s">
        <v>103</v>
      </c>
      <c r="B62" s="94" t="s">
        <v>126</v>
      </c>
      <c r="C62" s="95" t="s">
        <v>2</v>
      </c>
      <c r="D62" s="96" t="s">
        <v>56</v>
      </c>
      <c r="E62" s="100"/>
      <c r="F62" s="106"/>
      <c r="G62" s="99"/>
    </row>
    <row r="63" spans="1:7" ht="16.5">
      <c r="A63" s="93" t="s">
        <v>96</v>
      </c>
      <c r="B63" s="94"/>
      <c r="C63" s="95" t="s">
        <v>2</v>
      </c>
      <c r="D63" s="96" t="s">
        <v>56</v>
      </c>
      <c r="E63" s="100" t="s">
        <v>171</v>
      </c>
      <c r="F63" s="122" t="s">
        <v>179</v>
      </c>
      <c r="G63" s="99">
        <v>40</v>
      </c>
    </row>
    <row r="64" spans="1:7" ht="16.5">
      <c r="A64" s="135" t="s">
        <v>175</v>
      </c>
      <c r="B64" s="136" t="s">
        <v>176</v>
      </c>
      <c r="C64" s="137" t="s">
        <v>2</v>
      </c>
      <c r="D64" s="138" t="s">
        <v>18</v>
      </c>
      <c r="E64" s="139" t="s">
        <v>177</v>
      </c>
      <c r="F64" s="140" t="s">
        <v>178</v>
      </c>
      <c r="G64" s="141">
        <v>134</v>
      </c>
    </row>
    <row r="65" spans="1:7" ht="16.5">
      <c r="A65" s="93" t="s">
        <v>118</v>
      </c>
      <c r="B65" s="94"/>
      <c r="C65" s="95" t="s">
        <v>2</v>
      </c>
      <c r="D65" s="96" t="s">
        <v>18</v>
      </c>
      <c r="E65" s="100" t="s">
        <v>140</v>
      </c>
      <c r="F65" s="106" t="s">
        <v>143</v>
      </c>
      <c r="G65" s="99">
        <v>77.13</v>
      </c>
    </row>
    <row r="66" spans="1:7" ht="16.5">
      <c r="A66" s="93" t="s">
        <v>86</v>
      </c>
      <c r="B66" s="94" t="s">
        <v>85</v>
      </c>
      <c r="C66" s="95" t="s">
        <v>2</v>
      </c>
      <c r="D66" s="96" t="s">
        <v>18</v>
      </c>
      <c r="E66" s="100" t="s">
        <v>171</v>
      </c>
      <c r="F66" s="108">
        <v>3210</v>
      </c>
      <c r="G66" s="99">
        <v>194.85</v>
      </c>
    </row>
    <row r="67" spans="1:7" ht="16.5">
      <c r="A67" s="93" t="s">
        <v>113</v>
      </c>
      <c r="B67" s="94"/>
      <c r="C67" s="95" t="s">
        <v>2</v>
      </c>
      <c r="D67" s="96" t="s">
        <v>18</v>
      </c>
      <c r="E67" s="100"/>
      <c r="F67" s="108"/>
      <c r="G67" s="99"/>
    </row>
    <row r="68" spans="1:7" ht="16.5">
      <c r="A68" s="93" t="s">
        <v>163</v>
      </c>
      <c r="B68" s="94" t="s">
        <v>137</v>
      </c>
      <c r="C68" s="95" t="s">
        <v>2</v>
      </c>
      <c r="D68" s="96" t="s">
        <v>18</v>
      </c>
      <c r="E68" s="100" t="s">
        <v>135</v>
      </c>
      <c r="F68" s="108">
        <v>100127</v>
      </c>
      <c r="G68" s="99">
        <v>2109.9299999999998</v>
      </c>
    </row>
    <row r="69" spans="1:7" ht="16.5">
      <c r="A69" s="93" t="s">
        <v>122</v>
      </c>
      <c r="B69" s="94"/>
      <c r="C69" s="95" t="s">
        <v>2</v>
      </c>
      <c r="D69" s="96" t="s">
        <v>18</v>
      </c>
      <c r="E69" s="100"/>
      <c r="F69" s="108"/>
      <c r="G69" s="99"/>
    </row>
    <row r="70" spans="1:7" ht="16.5">
      <c r="A70" s="93" t="s">
        <v>160</v>
      </c>
      <c r="B70" s="94"/>
      <c r="C70" s="95" t="s">
        <v>2</v>
      </c>
      <c r="D70" s="96" t="s">
        <v>159</v>
      </c>
      <c r="E70" s="100" t="s">
        <v>148</v>
      </c>
      <c r="F70" s="108"/>
      <c r="G70" s="99">
        <v>20</v>
      </c>
    </row>
    <row r="71" spans="1:7" ht="16.5">
      <c r="A71" s="93" t="s">
        <v>83</v>
      </c>
      <c r="B71" s="94" t="s">
        <v>84</v>
      </c>
      <c r="C71" s="95" t="s">
        <v>2</v>
      </c>
      <c r="D71" s="96" t="s">
        <v>18</v>
      </c>
      <c r="E71" s="100"/>
      <c r="F71" s="106"/>
      <c r="G71" s="99"/>
    </row>
    <row r="72" spans="1:7" ht="16.5">
      <c r="A72" s="93" t="s">
        <v>130</v>
      </c>
      <c r="B72" s="94"/>
      <c r="C72" s="95" t="s">
        <v>2</v>
      </c>
      <c r="D72" s="96" t="s">
        <v>18</v>
      </c>
      <c r="E72" s="100"/>
      <c r="F72" s="106"/>
      <c r="G72" s="99"/>
    </row>
    <row r="73" spans="1:7" ht="16.5">
      <c r="A73" s="93" t="s">
        <v>131</v>
      </c>
      <c r="B73" s="94"/>
      <c r="C73" s="95" t="s">
        <v>2</v>
      </c>
      <c r="D73" s="96" t="s">
        <v>18</v>
      </c>
      <c r="E73" s="100"/>
      <c r="F73" s="106"/>
      <c r="G73" s="99"/>
    </row>
    <row r="74" spans="1:7" ht="16.5">
      <c r="A74" s="93" t="s">
        <v>115</v>
      </c>
      <c r="B74" s="94" t="s">
        <v>116</v>
      </c>
      <c r="C74" s="95" t="s">
        <v>2</v>
      </c>
      <c r="D74" s="96" t="s">
        <v>18</v>
      </c>
      <c r="E74" s="100"/>
      <c r="F74" s="106"/>
      <c r="G74" s="99"/>
    </row>
    <row r="75" spans="1:7" ht="16.5">
      <c r="A75" s="93" t="s">
        <v>87</v>
      </c>
      <c r="B75" s="94" t="s">
        <v>88</v>
      </c>
      <c r="C75" s="95" t="s">
        <v>2</v>
      </c>
      <c r="D75" s="96" t="s">
        <v>18</v>
      </c>
      <c r="E75" s="100"/>
      <c r="F75" s="106"/>
      <c r="G75" s="99"/>
    </row>
    <row r="76" spans="1:7" ht="16.5">
      <c r="A76" s="93" t="s">
        <v>180</v>
      </c>
      <c r="B76" s="94" t="s">
        <v>181</v>
      </c>
      <c r="C76" s="95" t="s">
        <v>2</v>
      </c>
      <c r="D76" s="96" t="s">
        <v>18</v>
      </c>
      <c r="E76" s="100" t="s">
        <v>182</v>
      </c>
      <c r="F76" s="106" t="s">
        <v>183</v>
      </c>
      <c r="G76" s="99">
        <v>124.61</v>
      </c>
    </row>
    <row r="77" spans="1:7" ht="16.5">
      <c r="A77" s="93" t="s">
        <v>80</v>
      </c>
      <c r="B77" s="94"/>
      <c r="C77" s="95" t="s">
        <v>2</v>
      </c>
      <c r="D77" s="96" t="s">
        <v>159</v>
      </c>
      <c r="E77" s="100" t="s">
        <v>148</v>
      </c>
      <c r="F77" s="106"/>
      <c r="G77" s="99">
        <v>65.59</v>
      </c>
    </row>
    <row r="78" spans="1:7" ht="16.5">
      <c r="A78" s="93" t="s">
        <v>63</v>
      </c>
      <c r="B78" s="94" t="s">
        <v>64</v>
      </c>
      <c r="C78" s="95" t="s">
        <v>2</v>
      </c>
      <c r="D78" s="96" t="s">
        <v>18</v>
      </c>
      <c r="E78" s="100"/>
      <c r="F78" s="106"/>
      <c r="G78" s="99"/>
    </row>
    <row r="79" spans="1:7" ht="33">
      <c r="A79" s="104" t="s">
        <v>132</v>
      </c>
      <c r="B79" s="94"/>
      <c r="C79" s="105" t="s">
        <v>2</v>
      </c>
      <c r="D79" s="96" t="s">
        <v>18</v>
      </c>
      <c r="E79" s="100"/>
      <c r="F79" s="106"/>
      <c r="G79" s="99"/>
    </row>
    <row r="80" spans="1:7" ht="16.5">
      <c r="A80" s="93" t="s">
        <v>91</v>
      </c>
      <c r="B80" s="94"/>
      <c r="C80" s="95" t="s">
        <v>2</v>
      </c>
      <c r="D80" s="96" t="s">
        <v>18</v>
      </c>
      <c r="E80" s="100"/>
      <c r="F80" s="106"/>
      <c r="G80" s="99"/>
    </row>
    <row r="81" spans="1:7" ht="16.5">
      <c r="A81" s="93" t="s">
        <v>173</v>
      </c>
      <c r="B81" s="94"/>
      <c r="C81" s="95" t="s">
        <v>2</v>
      </c>
      <c r="D81" s="96" t="s">
        <v>18</v>
      </c>
      <c r="E81" s="100" t="s">
        <v>171</v>
      </c>
      <c r="F81" s="106" t="s">
        <v>174</v>
      </c>
      <c r="G81" s="99">
        <v>182.64</v>
      </c>
    </row>
    <row r="82" spans="1:7" ht="16.5">
      <c r="A82" s="93" t="s">
        <v>189</v>
      </c>
      <c r="B82" s="94"/>
      <c r="C82" s="95" t="s">
        <v>2</v>
      </c>
      <c r="D82" s="96" t="s">
        <v>18</v>
      </c>
      <c r="E82" s="100" t="s">
        <v>190</v>
      </c>
      <c r="F82" s="106" t="s">
        <v>191</v>
      </c>
      <c r="G82" s="99">
        <v>144.9</v>
      </c>
    </row>
    <row r="83" spans="1:7" ht="16.5">
      <c r="A83" s="93" t="s">
        <v>52</v>
      </c>
      <c r="B83" s="94"/>
      <c r="C83" s="95" t="s">
        <v>2</v>
      </c>
      <c r="D83" s="96" t="s">
        <v>18</v>
      </c>
      <c r="E83" s="100" t="s">
        <v>187</v>
      </c>
      <c r="F83" s="109" t="s">
        <v>188</v>
      </c>
      <c r="G83" s="99">
        <v>142.31</v>
      </c>
    </row>
    <row r="84" spans="1:7" ht="16.5" hidden="1">
      <c r="A84" s="10" t="s">
        <v>109</v>
      </c>
      <c r="B84" s="15"/>
      <c r="C84" s="12" t="s">
        <v>2</v>
      </c>
      <c r="D84" s="13" t="s">
        <v>18</v>
      </c>
      <c r="E84" s="87"/>
      <c r="F84" s="14"/>
      <c r="G84" s="9"/>
    </row>
    <row r="85" spans="1:7" ht="16.5" hidden="1">
      <c r="A85" s="10" t="s">
        <v>67</v>
      </c>
      <c r="B85" s="15" t="s">
        <v>68</v>
      </c>
      <c r="C85" s="12" t="s">
        <v>2</v>
      </c>
      <c r="D85" s="13" t="s">
        <v>18</v>
      </c>
      <c r="E85" s="87"/>
      <c r="F85" s="14"/>
      <c r="G85" s="9"/>
    </row>
    <row r="86" spans="1:7" ht="16.5">
      <c r="G86" s="123" t="s">
        <v>34</v>
      </c>
    </row>
    <row r="87" spans="1:7" ht="16.5">
      <c r="A87" s="10"/>
      <c r="B87" s="15"/>
      <c r="C87" s="12"/>
      <c r="D87" s="13"/>
      <c r="E87" s="87"/>
      <c r="F87" s="16"/>
      <c r="G87" s="9"/>
    </row>
    <row r="88" spans="1:7" ht="16.5">
      <c r="A88" s="10"/>
      <c r="B88" s="15"/>
      <c r="C88" s="12"/>
      <c r="D88" s="13"/>
      <c r="E88" s="87"/>
      <c r="F88" s="14"/>
      <c r="G88" s="9"/>
    </row>
    <row r="89" spans="1:7" ht="16.5">
      <c r="A89" s="10"/>
      <c r="B89" s="15"/>
      <c r="C89" s="12"/>
      <c r="D89" s="13"/>
      <c r="E89" s="87"/>
      <c r="F89" s="14"/>
      <c r="G89" s="9"/>
    </row>
    <row r="90" spans="1:7" ht="17.25" thickBot="1">
      <c r="A90" s="10"/>
      <c r="B90" s="15"/>
      <c r="C90" s="12"/>
      <c r="D90" s="13"/>
      <c r="E90" s="87"/>
      <c r="F90" s="16"/>
      <c r="G90" s="25">
        <f>SUM(G2:G89)</f>
        <v>5714.7</v>
      </c>
    </row>
    <row r="91" spans="1:7" ht="17.25" thickTop="1">
      <c r="A91" s="11"/>
      <c r="B91" s="17"/>
      <c r="C91" s="12"/>
      <c r="D91" s="18"/>
      <c r="E91" s="87"/>
      <c r="F91" s="14"/>
      <c r="G91" s="124"/>
    </row>
    <row r="92" spans="1:7" ht="16.5">
      <c r="A92" s="11"/>
      <c r="B92" s="17"/>
      <c r="C92" s="12"/>
      <c r="D92" s="18"/>
      <c r="E92" s="87" t="s">
        <v>34</v>
      </c>
      <c r="F92" s="14"/>
      <c r="G92" s="125"/>
    </row>
    <row r="93" spans="1:7" ht="16.5">
      <c r="A93" s="11"/>
      <c r="B93" s="17"/>
      <c r="C93" s="12"/>
      <c r="D93" s="18"/>
      <c r="E93" s="87"/>
      <c r="F93" s="14"/>
      <c r="G93" s="125"/>
    </row>
    <row r="94" spans="1:7" ht="16.5">
      <c r="A94" s="11"/>
      <c r="B94" s="17"/>
      <c r="C94" s="12"/>
      <c r="D94" s="18"/>
      <c r="E94" s="87"/>
      <c r="F94" s="14"/>
      <c r="G94" s="125"/>
    </row>
    <row r="95" spans="1:7" ht="16.5">
      <c r="A95" s="11"/>
      <c r="B95" s="17"/>
      <c r="C95" s="12"/>
      <c r="D95" s="18"/>
      <c r="E95" s="87"/>
      <c r="F95" s="14"/>
      <c r="G95" s="125"/>
    </row>
    <row r="96" spans="1:7" ht="16.5">
      <c r="A96" s="11"/>
      <c r="B96" s="17"/>
      <c r="C96" s="12"/>
      <c r="D96" s="18"/>
      <c r="E96" s="87"/>
      <c r="F96" s="14"/>
      <c r="G96" s="125"/>
    </row>
    <row r="97" spans="1:7" ht="16.5">
      <c r="A97" s="11"/>
      <c r="B97" s="17"/>
      <c r="C97" s="12"/>
      <c r="D97" s="18"/>
      <c r="E97" s="87"/>
      <c r="F97" s="14"/>
      <c r="G97" s="125"/>
    </row>
    <row r="98" spans="1:7" ht="16.5">
      <c r="A98" s="11"/>
      <c r="B98" s="17"/>
      <c r="C98" s="12"/>
      <c r="D98" s="18"/>
      <c r="E98" s="87"/>
      <c r="F98" s="14"/>
      <c r="G98" s="125"/>
    </row>
    <row r="99" spans="1:7" ht="16.5">
      <c r="A99" s="11"/>
      <c r="B99" s="17"/>
      <c r="C99" s="12"/>
      <c r="D99" s="18"/>
      <c r="E99" s="87"/>
      <c r="F99" s="14"/>
      <c r="G99" s="125"/>
    </row>
    <row r="100" spans="1:7" ht="16.5">
      <c r="A100" s="11"/>
      <c r="B100" s="17"/>
      <c r="C100" s="12"/>
      <c r="D100" s="18"/>
      <c r="E100" s="87"/>
      <c r="F100" s="14"/>
      <c r="G100" s="125"/>
    </row>
    <row r="101" spans="1:7" ht="16.5">
      <c r="A101" s="11"/>
      <c r="B101" s="19"/>
      <c r="C101" s="12"/>
      <c r="D101" s="18"/>
      <c r="E101" s="87"/>
      <c r="F101" s="14"/>
      <c r="G101" s="125"/>
    </row>
    <row r="102" spans="1:7" ht="16.5">
      <c r="A102" s="11"/>
      <c r="B102" s="20"/>
      <c r="C102" s="12"/>
      <c r="D102" s="18"/>
      <c r="E102" s="87"/>
      <c r="F102" s="21"/>
      <c r="G102" s="126"/>
    </row>
    <row r="104" spans="1:7">
      <c r="G104" s="128"/>
    </row>
  </sheetData>
  <sortState ref="A81:G173">
    <sortCondition ref="A120"/>
  </sortState>
  <pageMargins left="0.7" right="0.7" top="0.75" bottom="0.75" header="0.3" footer="0.3"/>
  <pageSetup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2017-05 Monthly Report</vt:lpstr>
      <vt:lpstr>2017-05 Account Details</vt:lpstr>
      <vt:lpstr>2017-05 Blue Can Deposits</vt:lpstr>
      <vt:lpstr>1</vt:lpstr>
      <vt:lpstr>'2017-05 Account Details'!Print_Area</vt:lpstr>
      <vt:lpstr>'2017-05 Monthly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ChrisD</dc:creator>
  <cp:lastModifiedBy>Poppy1</cp:lastModifiedBy>
  <cp:lastPrinted>2017-06-21T23:15:09Z</cp:lastPrinted>
  <dcterms:created xsi:type="dcterms:W3CDTF">2010-04-08T01:53:53Z</dcterms:created>
  <dcterms:modified xsi:type="dcterms:W3CDTF">2017-07-07T09:59:16Z</dcterms:modified>
</cp:coreProperties>
</file>